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15" documentId="11_9BDD0FDC4140179D43DD635FD07C0A354A5B3266" xr6:coauthVersionLast="47" xr6:coauthVersionMax="47" xr10:uidLastSave="{515E4EA3-D520-4B09-9D7A-B4C8C4102F5E}"/>
  <bookViews>
    <workbookView xWindow="-110" yWindow="-110" windowWidth="21820" windowHeight="14020" xr2:uid="{00000000-000D-0000-FFFF-FFFF00000000}"/>
  </bookViews>
  <sheets>
    <sheet name="【このファイルの説明】" sheetId="1" r:id="rId1"/>
    <sheet name="先生" sheetId="2" r:id="rId2"/>
    <sheet name="子供１" sheetId="3" r:id="rId3"/>
    <sheet name="子供２" sheetId="4" r:id="rId4"/>
    <sheet name="対応言語" sheetId="5" r:id="rId5"/>
    <sheet name="複数言語一括変換" sheetId="6"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6" l="1"/>
  <c r="F19" i="6"/>
  <c r="I34" i="6"/>
  <c r="F34" i="6"/>
  <c r="I33" i="6"/>
  <c r="F33" i="6"/>
  <c r="I32" i="6"/>
  <c r="F32" i="6"/>
  <c r="I31" i="6"/>
  <c r="F31" i="6"/>
  <c r="I30" i="6"/>
  <c r="F30" i="6"/>
  <c r="I29" i="6"/>
  <c r="F29" i="6"/>
  <c r="I28" i="6"/>
  <c r="F28" i="6"/>
  <c r="I27" i="6"/>
  <c r="F27" i="6"/>
  <c r="I26" i="6"/>
  <c r="F26" i="6"/>
  <c r="I25" i="6"/>
  <c r="F25" i="6"/>
  <c r="I24" i="6"/>
  <c r="F24" i="6"/>
  <c r="I23" i="6"/>
  <c r="F23" i="6"/>
  <c r="I22" i="6"/>
  <c r="F22" i="6"/>
  <c r="I21" i="6"/>
  <c r="F21" i="6"/>
  <c r="I20" i="6"/>
  <c r="F20" i="6"/>
  <c r="I18" i="6"/>
  <c r="F18" i="6"/>
  <c r="I17" i="6"/>
  <c r="F17" i="6"/>
  <c r="I16" i="6"/>
  <c r="F16" i="6"/>
  <c r="I15" i="6"/>
  <c r="F15" i="6"/>
  <c r="I14" i="6"/>
  <c r="F14" i="6"/>
  <c r="I13" i="6"/>
  <c r="F13" i="6"/>
  <c r="I12" i="6"/>
  <c r="F12" i="6"/>
  <c r="I11" i="6"/>
  <c r="F11" i="6"/>
  <c r="I10" i="6"/>
  <c r="F10" i="6"/>
  <c r="I8" i="6"/>
  <c r="F8" i="6"/>
  <c r="C8" i="6"/>
  <c r="I32" i="4"/>
  <c r="I31" i="4"/>
  <c r="I30" i="4"/>
  <c r="I29" i="4"/>
  <c r="I28" i="4"/>
  <c r="I27" i="4"/>
  <c r="I26" i="4"/>
  <c r="I25" i="4"/>
  <c r="I24" i="4"/>
  <c r="I23" i="4"/>
  <c r="I22" i="4"/>
  <c r="I21" i="4"/>
  <c r="I20" i="4"/>
  <c r="I19" i="4"/>
  <c r="I18" i="4"/>
  <c r="I17" i="4"/>
  <c r="I16" i="4"/>
  <c r="I15" i="4"/>
  <c r="I14" i="4"/>
  <c r="I13" i="4"/>
  <c r="I12" i="4"/>
  <c r="I11" i="4"/>
  <c r="I10" i="4"/>
  <c r="I9" i="4"/>
  <c r="I8" i="4"/>
  <c r="I7" i="4"/>
  <c r="C7" i="4"/>
  <c r="B4" i="4"/>
  <c r="B2" i="4"/>
  <c r="I32" i="3"/>
  <c r="I31" i="3"/>
  <c r="I30" i="3"/>
  <c r="I29" i="3"/>
  <c r="I28" i="3"/>
  <c r="I27" i="3"/>
  <c r="I26" i="3"/>
  <c r="I25" i="3"/>
  <c r="I24" i="3"/>
  <c r="I23" i="3"/>
  <c r="I22" i="3"/>
  <c r="I21" i="3"/>
  <c r="I20" i="3"/>
  <c r="I19" i="3"/>
  <c r="I18" i="3"/>
  <c r="I17" i="3"/>
  <c r="I16" i="3"/>
  <c r="I15" i="3"/>
  <c r="I14" i="3"/>
  <c r="I13" i="3"/>
  <c r="I12" i="3"/>
  <c r="I11" i="3"/>
  <c r="I10" i="3"/>
  <c r="I9" i="3"/>
  <c r="I8" i="3"/>
  <c r="I7" i="3"/>
  <c r="C7" i="3"/>
  <c r="B4" i="3"/>
  <c r="B2" i="3"/>
  <c r="O31" i="2"/>
  <c r="I31" i="2"/>
  <c r="O30" i="2"/>
  <c r="I30" i="2"/>
  <c r="O29" i="2"/>
  <c r="I29" i="2"/>
  <c r="O28" i="2"/>
  <c r="I28" i="2"/>
  <c r="O27" i="2"/>
  <c r="I27" i="2"/>
  <c r="O26" i="2"/>
  <c r="I26" i="2"/>
  <c r="O25" i="2"/>
  <c r="I25" i="2"/>
  <c r="O24" i="2"/>
  <c r="I24" i="2"/>
  <c r="O23" i="2"/>
  <c r="I23" i="2"/>
  <c r="O22" i="2"/>
  <c r="I22" i="2"/>
  <c r="O21" i="2"/>
  <c r="I21" i="2"/>
  <c r="O20" i="2"/>
  <c r="I20" i="2"/>
  <c r="O19" i="2"/>
  <c r="I19" i="2"/>
  <c r="O18" i="2"/>
  <c r="I18" i="2"/>
  <c r="O17" i="2"/>
  <c r="I17" i="2"/>
  <c r="O16" i="2"/>
  <c r="I16" i="2"/>
  <c r="O15" i="2"/>
  <c r="I15" i="2"/>
  <c r="O14" i="2"/>
  <c r="I14" i="2"/>
  <c r="O13" i="2"/>
  <c r="I13" i="2"/>
  <c r="O12" i="2"/>
  <c r="I12" i="2"/>
  <c r="O11" i="2"/>
  <c r="I11" i="2"/>
  <c r="O10" i="2"/>
  <c r="I10" i="2"/>
  <c r="O9" i="2"/>
  <c r="I9" i="2"/>
  <c r="O8" i="2"/>
  <c r="I8" i="2"/>
  <c r="O7" i="2"/>
  <c r="I7" i="2"/>
  <c r="O5" i="2"/>
  <c r="I5" i="2"/>
</calcChain>
</file>

<file path=xl/sharedStrings.xml><?xml version="1.0" encoding="utf-8"?>
<sst xmlns="http://schemas.openxmlformats.org/spreadsheetml/2006/main" count="127" uniqueCount="105">
  <si>
    <t>【初めに】</t>
  </si>
  <si>
    <t>このファイルは、入力したテキストを他の国の言語に自動翻訳するためのツールです。</t>
  </si>
  <si>
    <t>クラスに日本語が分からない（母国語しかわからない）子供がいる場合に、</t>
  </si>
  <si>
    <t>コミュニケーションをとれるようにと考えて作られたものです。</t>
  </si>
  <si>
    <t>【使い方】</t>
  </si>
  <si>
    <t>１．先生は先ず、このファイルの「先生」シートを開きます。</t>
  </si>
  <si>
    <r>
      <rPr>
        <sz val="11"/>
        <color rgb="FF000000"/>
        <rFont val="Linux Libertine G"/>
      </rPr>
      <t>　　対象の生徒に合わせ、</t>
    </r>
    <r>
      <rPr>
        <sz val="11"/>
        <color rgb="FF4285F4"/>
        <rFont val="Linux Libertine G"/>
      </rPr>
      <t>「</t>
    </r>
    <r>
      <rPr>
        <sz val="11"/>
        <color rgb="FF4285F4"/>
        <rFont val="Arial"/>
        <family val="2"/>
      </rPr>
      <t>I4</t>
    </r>
    <r>
      <rPr>
        <sz val="11"/>
        <color rgb="FF4285F4"/>
        <rFont val="Linux Libertine G"/>
      </rPr>
      <t>」「</t>
    </r>
    <r>
      <rPr>
        <sz val="11"/>
        <color rgb="FF4285F4"/>
        <rFont val="Arial"/>
        <family val="2"/>
      </rPr>
      <t>O4</t>
    </r>
    <r>
      <rPr>
        <sz val="11"/>
        <color rgb="FF4285F4"/>
        <rFont val="Linux Libertine G"/>
      </rPr>
      <t>」セルで言語を選択</t>
    </r>
    <r>
      <rPr>
        <sz val="11"/>
        <color rgb="FF000000"/>
        <rFont val="Linux Libertine G"/>
      </rPr>
      <t>しておきます。</t>
    </r>
  </si>
  <si>
    <t>２．このファイルを対象の子供と共有します。</t>
  </si>
  <si>
    <t>　　その際、共有相手にも編集権限を設定してください。</t>
  </si>
  <si>
    <t>３．先生は「先生」シートを、子供は「子供１」または「子供２」シートを開きます。</t>
  </si>
  <si>
    <r>
      <rPr>
        <sz val="11"/>
        <color rgb="FF000000"/>
        <rFont val="Linux Libertine G"/>
      </rPr>
      <t>４．先生は</t>
    </r>
    <r>
      <rPr>
        <sz val="11"/>
        <color rgb="FFEA4335"/>
        <rFont val="Linux Libertine G"/>
      </rPr>
      <t>「先生」シートの赤い枠（</t>
    </r>
    <r>
      <rPr>
        <sz val="11"/>
        <color rgb="FFEA4335"/>
        <rFont val="Arial"/>
        <family val="2"/>
      </rPr>
      <t>C7</t>
    </r>
    <r>
      <rPr>
        <sz val="11"/>
        <color rgb="FFEA4335"/>
        <rFont val="Linux Libertine G"/>
      </rPr>
      <t>～</t>
    </r>
    <r>
      <rPr>
        <sz val="11"/>
        <color rgb="FFEA4335"/>
        <rFont val="Arial"/>
        <family val="2"/>
      </rPr>
      <t>C31</t>
    </r>
    <r>
      <rPr>
        <sz val="11"/>
        <color rgb="FFEA4335"/>
        <rFont val="Linux Libertine G"/>
      </rPr>
      <t>）</t>
    </r>
    <r>
      <rPr>
        <sz val="11"/>
        <color rgb="FF000000"/>
        <rFont val="Linux Libertine G"/>
      </rPr>
      <t>に、生徒に向けてのメッセージを入力します。</t>
    </r>
  </si>
  <si>
    <t>　　この内容が「子供１」シートと「子供２」シートそれぞれに自動翻訳されて表示されます。</t>
  </si>
  <si>
    <r>
      <rPr>
        <sz val="11"/>
        <color rgb="FF000000"/>
        <rFont val="Arial"/>
        <family val="2"/>
      </rPr>
      <t>５．子供は</t>
    </r>
    <r>
      <rPr>
        <sz val="11"/>
        <color rgb="FFEA4335"/>
        <rFont val="Arial"/>
        <family val="2"/>
      </rPr>
      <t>「子供１」「子供２」シートの赤い枠（C8～C32）</t>
    </r>
    <r>
      <rPr>
        <sz val="11"/>
        <color rgb="FF000000"/>
        <rFont val="Arial"/>
        <family val="2"/>
      </rPr>
      <t>に、先生へのメッセージを入力します。</t>
    </r>
  </si>
  <si>
    <r>
      <rPr>
        <sz val="11"/>
        <color rgb="FF000000"/>
        <rFont val="Linux Libertine G"/>
      </rPr>
      <t>　　この内容が日本語に翻訳され、先生シートの青い枠（</t>
    </r>
    <r>
      <rPr>
        <sz val="11"/>
        <color rgb="FF000000"/>
        <rFont val="Arial"/>
        <family val="2"/>
      </rPr>
      <t>I7</t>
    </r>
    <r>
      <rPr>
        <sz val="11"/>
        <color rgb="FF000000"/>
        <rFont val="Linux Libertine G"/>
      </rPr>
      <t>～</t>
    </r>
    <r>
      <rPr>
        <sz val="11"/>
        <color rgb="FF000000"/>
        <rFont val="Arial"/>
        <family val="2"/>
      </rPr>
      <t>I31</t>
    </r>
    <r>
      <rPr>
        <sz val="11"/>
        <color rgb="FF000000"/>
        <rFont val="Linux Libertine G"/>
      </rPr>
      <t>）と緑の枠（</t>
    </r>
    <r>
      <rPr>
        <sz val="11"/>
        <color rgb="FF000000"/>
        <rFont val="Arial"/>
        <family val="2"/>
      </rPr>
      <t>O7</t>
    </r>
    <r>
      <rPr>
        <sz val="11"/>
        <color rgb="FF000000"/>
        <rFont val="Linux Libertine G"/>
      </rPr>
      <t>～</t>
    </r>
    <r>
      <rPr>
        <sz val="11"/>
        <color rgb="FF000000"/>
        <rFont val="Arial"/>
        <family val="2"/>
      </rPr>
      <t>O31</t>
    </r>
    <r>
      <rPr>
        <sz val="11"/>
        <color rgb="FF000000"/>
        <rFont val="Linux Libertine G"/>
      </rPr>
      <t>）に表示されます。</t>
    </r>
  </si>
  <si>
    <t>６．上記４と５を繰り返し、やりとりを行います。</t>
  </si>
  <si>
    <t>　　枠は必ずしも上から順に使う必要はありません。飛び飛びに使っても、一度入力したものを消しても問題ありません。</t>
  </si>
  <si>
    <t>　　※ 入力欄横の番号は単なる通し番号です。過去の発言に対して改めて質問する場合などに使ってください。</t>
  </si>
  <si>
    <t>備考：</t>
  </si>
  <si>
    <t>・テキストの入力の際、マイクによる音声入力を使うと先生の手を止めずに済みます。</t>
  </si>
  <si>
    <t>　例）クラス全員に呼びかける場合、音声入力をＯＮにして「テキスト２０ページを開いて」などと言うと、</t>
  </si>
  <si>
    <t>　　　声とテキストの両方で同時に指示することができます。</t>
  </si>
  <si>
    <t>・子供側の入力も音声入力を使うことができます。※日本製の機種では、言語によってはキー入力ができません（ハングルなど）。</t>
  </si>
  <si>
    <t>【関数の説明】</t>
  </si>
  <si>
    <r>
      <rPr>
        <sz val="11"/>
        <color rgb="FF000000"/>
        <rFont val="Arial"/>
        <family val="2"/>
      </rPr>
      <t>言語の翻訳に使用している関数は「</t>
    </r>
    <r>
      <rPr>
        <b/>
        <sz val="11"/>
        <color rgb="FF000000"/>
        <rFont val="Arial"/>
        <family val="2"/>
      </rPr>
      <t>GOOGLETRANSLATE</t>
    </r>
    <r>
      <rPr>
        <sz val="11"/>
        <color rgb="FF000000"/>
        <rFont val="Arial"/>
        <family val="2"/>
      </rPr>
      <t>」です。</t>
    </r>
  </si>
  <si>
    <r>
      <rPr>
        <sz val="11"/>
        <color rgb="FF000000"/>
        <rFont val="Linux Libertine G"/>
      </rPr>
      <t xml:space="preserve">この関数は、「 </t>
    </r>
    <r>
      <rPr>
        <sz val="11"/>
        <color rgb="FF000000"/>
        <rFont val="Arial"/>
        <family val="2"/>
      </rPr>
      <t xml:space="preserve">=GOOGLETRANSLATE </t>
    </r>
    <r>
      <rPr>
        <sz val="11"/>
        <color rgb="FF000000"/>
        <rFont val="Linux Libertine G"/>
      </rPr>
      <t>（テキスト</t>
    </r>
    <r>
      <rPr>
        <sz val="11"/>
        <color rgb="FF000000"/>
        <rFont val="Arial"/>
        <family val="2"/>
      </rPr>
      <t xml:space="preserve">, </t>
    </r>
    <r>
      <rPr>
        <sz val="11"/>
        <color rgb="FF000000"/>
        <rFont val="Linux Libertine G"/>
      </rPr>
      <t>ソース言語</t>
    </r>
    <r>
      <rPr>
        <sz val="11"/>
        <color rgb="FF000000"/>
        <rFont val="Arial"/>
        <family val="2"/>
      </rPr>
      <t xml:space="preserve">, </t>
    </r>
    <r>
      <rPr>
        <sz val="11"/>
        <color rgb="FF000000"/>
        <rFont val="Linux Libertine G"/>
      </rPr>
      <t>ターゲット言語）」と書くことで、テキストを</t>
    </r>
  </si>
  <si>
    <r>
      <rPr>
        <sz val="11"/>
        <color rgb="FF000000"/>
        <rFont val="Linux Libertine G"/>
      </rPr>
      <t>他言語に翻訳してくれます。（翻訳精度は</t>
    </r>
    <r>
      <rPr>
        <sz val="11"/>
        <color rgb="FF000000"/>
        <rFont val="Arial"/>
        <family val="2"/>
      </rPr>
      <t>Google</t>
    </r>
    <r>
      <rPr>
        <sz val="11"/>
        <color rgb="FF000000"/>
        <rFont val="Linux Libertine G"/>
      </rPr>
      <t>翻訳に準じます）</t>
    </r>
  </si>
  <si>
    <t>引数の「ソース言語」や「ターゲット言語」部分を他セルの値を参照する仕組みにしています。</t>
  </si>
  <si>
    <t>「子供」シートの「I8～I32」に関数が入っています。</t>
  </si>
  <si>
    <t>「I8～I32」のセルは「先生」シートの「C7～C31」を参照しており、そこに書かれている内容を指定された言語に変換して表示します。</t>
  </si>
  <si>
    <r>
      <rPr>
        <sz val="11"/>
        <color rgb="FF000000"/>
        <rFont val="Arial"/>
        <family val="2"/>
      </rPr>
      <t>何語に変換するかは「先生」シートの「I5」「O5」にある</t>
    </r>
    <r>
      <rPr>
        <b/>
        <sz val="11"/>
        <color rgb="FF000000"/>
        <rFont val="Arial"/>
        <family val="2"/>
      </rPr>
      <t>言語コード</t>
    </r>
    <r>
      <rPr>
        <sz val="11"/>
        <color rgb="FF000000"/>
        <rFont val="Arial"/>
        <family val="2"/>
      </rPr>
      <t>を参照しています。</t>
    </r>
  </si>
  <si>
    <t>子供→先生への変換も同様の仕組みになっており、</t>
  </si>
  <si>
    <t>「先生」シートの「I7～I31」「O7～O31」の関数は、「子供」シートの「C8～C32」を参照しています。</t>
  </si>
  <si>
    <t>【言語コードについて】</t>
  </si>
  <si>
    <t>言語コードは、「I4」「O4」の値を元に「対応言語」シートからVLOOKUP関数で持ってきています。</t>
  </si>
  <si>
    <t>「先生」シートの「I5」「O5」の言語コードは、セルを文字色を背景と同じ白にして表示されないようにしています。</t>
  </si>
  <si>
    <t>「子供」シート上部の説明文も、選択した言語によって切り替わるようにしてあります。</t>
  </si>
  <si>
    <t>元となる説明文（日本語）はそれぞれ、「B1」「B3」」に入力してあります（文字色を白にして表示されないようにしています）</t>
  </si>
  <si>
    <t>【対応する言語について】</t>
  </si>
  <si>
    <t>対応する言語は追加・変更が可能です。</t>
  </si>
  <si>
    <t>「対応言語」シートの表を編集してください。</t>
  </si>
  <si>
    <r>
      <rPr>
        <b/>
        <sz val="14"/>
        <color rgb="FFFF0000"/>
        <rFont val="Arial"/>
        <family val="2"/>
      </rPr>
      <t>下の赤枠内に、日本語でテキストを入力してください。
それが指定した言語に変換されて「</t>
    </r>
    <r>
      <rPr>
        <b/>
        <sz val="14"/>
        <color rgb="FF0000FF"/>
        <rFont val="Arial"/>
        <family val="2"/>
      </rPr>
      <t>子供１</t>
    </r>
    <r>
      <rPr>
        <b/>
        <sz val="14"/>
        <color rgb="FFFF0000"/>
        <rFont val="Arial"/>
        <family val="2"/>
      </rPr>
      <t>」「</t>
    </r>
    <r>
      <rPr>
        <b/>
        <sz val="14"/>
        <color rgb="FF6AA84F"/>
        <rFont val="Arial"/>
        <family val="2"/>
      </rPr>
      <t>子供２</t>
    </r>
    <r>
      <rPr>
        <b/>
        <sz val="14"/>
        <color rgb="FFFF0000"/>
        <rFont val="Arial"/>
        <family val="2"/>
      </rPr>
      <t>」シートに表示されます。
逆に「</t>
    </r>
    <r>
      <rPr>
        <b/>
        <sz val="14"/>
        <color rgb="FF0000FF"/>
        <rFont val="Arial"/>
        <family val="2"/>
      </rPr>
      <t>子供１</t>
    </r>
    <r>
      <rPr>
        <b/>
        <sz val="14"/>
        <color rgb="FFFF0000"/>
        <rFont val="Arial"/>
        <family val="2"/>
      </rPr>
      <t>」「</t>
    </r>
    <r>
      <rPr>
        <b/>
        <sz val="14"/>
        <color rgb="FF6AA84F"/>
        <rFont val="Arial"/>
        <family val="2"/>
      </rPr>
      <t>子供２</t>
    </r>
    <r>
      <rPr>
        <b/>
        <sz val="14"/>
        <color rgb="FFFF0000"/>
        <rFont val="Arial"/>
        <family val="2"/>
      </rPr>
      <t>」シートに入力されたテキストは、日本語に変換されてこのシートの</t>
    </r>
    <r>
      <rPr>
        <b/>
        <sz val="14"/>
        <color rgb="FF0000FF"/>
        <rFont val="Arial"/>
        <family val="2"/>
      </rPr>
      <t>青枠</t>
    </r>
    <r>
      <rPr>
        <b/>
        <sz val="14"/>
        <color rgb="FFFF0000"/>
        <rFont val="Arial"/>
        <family val="2"/>
      </rPr>
      <t>・</t>
    </r>
    <r>
      <rPr>
        <b/>
        <sz val="14"/>
        <color rgb="FF6AA84F"/>
        <rFont val="Arial"/>
        <family val="2"/>
      </rPr>
      <t>緑枠</t>
    </r>
    <r>
      <rPr>
        <b/>
        <sz val="14"/>
        <color rgb="FFFF0000"/>
        <rFont val="Arial"/>
        <family val="2"/>
      </rPr>
      <t>に表示されます。
※ 「</t>
    </r>
    <r>
      <rPr>
        <b/>
        <sz val="14"/>
        <color rgb="FF0000FF"/>
        <rFont val="Arial"/>
        <family val="2"/>
      </rPr>
      <t>子供１</t>
    </r>
    <r>
      <rPr>
        <b/>
        <sz val="14"/>
        <color rgb="FFFF0000"/>
        <rFont val="Arial"/>
        <family val="2"/>
      </rPr>
      <t>」「</t>
    </r>
    <r>
      <rPr>
        <b/>
        <sz val="14"/>
        <color rgb="FF6AA84F"/>
        <rFont val="Arial"/>
        <family val="2"/>
      </rPr>
      <t>子供２</t>
    </r>
    <r>
      <rPr>
        <b/>
        <sz val="14"/>
        <color rgb="FFFF0000"/>
        <rFont val="Arial"/>
        <family val="2"/>
      </rPr>
      <t>」シートで何語に変換するかは、それぞれの枠の上部の「言語」で指定してください。</t>
    </r>
  </si>
  <si>
    <t>言語：</t>
  </si>
  <si>
    <t>英語</t>
  </si>
  <si>
    <t>中国語（簡体）</t>
  </si>
  <si>
    <t>No.</t>
  </si>
  <si>
    <t>テキストを入力</t>
  </si>
  <si>
    <t>子供１からのメッセージ</t>
  </si>
  <si>
    <t>子供２からのメッセージ</t>
  </si>
  <si>
    <t>皆さんが好きな食べ物は何ですか？</t>
  </si>
  <si>
    <t>私はお寿司が好きです。</t>
  </si>
  <si>
    <t>今度の週末に、友達と一緒に食事に行く予定です。</t>
  </si>
  <si>
    <t>テキストの２０ページを開いてください。</t>
  </si>
  <si>
    <r>
      <rPr>
        <sz val="11"/>
        <color rgb="FF000000"/>
        <rFont val="Arial"/>
        <family val="2"/>
      </rPr>
      <t>ken</t>
    </r>
    <r>
      <rPr>
        <sz val="11"/>
        <color rgb="FF000000"/>
        <rFont val="Linux Libertine G"/>
      </rPr>
      <t>さん、黒板の前に来て</t>
    </r>
    <r>
      <rPr>
        <sz val="11"/>
        <color rgb="FF000000"/>
        <rFont val="Arial"/>
        <family val="2"/>
      </rPr>
      <t>5</t>
    </r>
    <r>
      <rPr>
        <sz val="11"/>
        <color rgb="FF000000"/>
        <rFont val="Linux Libertine G"/>
      </rPr>
      <t>番の問題を解いて貰えますか。</t>
    </r>
  </si>
  <si>
    <t>食べ物のアレルギーはありますか？</t>
  </si>
  <si>
    <t>自分が話したい事を、左の枠内に入力してください。</t>
  </si>
  <si>
    <t>また、先生からのメッセージは右の枠に表示されます。</t>
  </si>
  <si>
    <t>ここに入力してください。</t>
  </si>
  <si>
    <t>先生からのメッセージが表示されます。</t>
  </si>
  <si>
    <t>I like pizza!</t>
  </si>
  <si>
    <t>I especially like the seafood flavor.</t>
  </si>
  <si>
    <t>I can eat about 3 pieces alone.</t>
  </si>
  <si>
    <t>我喜欢拉面。</t>
  </si>
  <si>
    <t>我家附近的店很有名。</t>
  </si>
  <si>
    <t>我昨天和家人一起去了。</t>
  </si>
  <si>
    <t>言語</t>
  </si>
  <si>
    <t>言語コード</t>
  </si>
  <si>
    <t>en</t>
  </si>
  <si>
    <t>対応言語を増やしたい場合は、左の表に追加してください。</t>
  </si>
  <si>
    <t>zh-CN</t>
  </si>
  <si>
    <t>左に言語名、右に言語コードを入れます。</t>
  </si>
  <si>
    <t>オランダ語</t>
  </si>
  <si>
    <t>nl</t>
  </si>
  <si>
    <t>言語コードを調べるには、下記のサイトを参考にしてください。</t>
  </si>
  <si>
    <t>フランス語</t>
  </si>
  <si>
    <t>fr</t>
  </si>
  <si>
    <t>言語サポート | Cloud Translation</t>
  </si>
  <si>
    <t>韓国語</t>
  </si>
  <si>
    <t>ko</t>
  </si>
  <si>
    <t>ポルトガル語</t>
  </si>
  <si>
    <t>pt</t>
  </si>
  <si>
    <t>ロシア語</t>
  </si>
  <si>
    <t>ru</t>
  </si>
  <si>
    <t>ウクライナ語</t>
  </si>
  <si>
    <t>uk</t>
  </si>
  <si>
    <t>タガログ語</t>
  </si>
  <si>
    <t>tl</t>
  </si>
  <si>
    <t>ドイツ語</t>
  </si>
  <si>
    <t>de</t>
  </si>
  <si>
    <t>日本語</t>
  </si>
  <si>
    <t>ja</t>
  </si>
  <si>
    <t>一括変換ツール</t>
  </si>
  <si>
    <r>
      <rPr>
        <b/>
        <sz val="14"/>
        <color rgb="FF000000"/>
        <rFont val="Linux Libertine G"/>
      </rPr>
      <t xml:space="preserve">これは、言葉を他言語に一括変換するツールです。
</t>
    </r>
    <r>
      <rPr>
        <b/>
        <sz val="14"/>
        <color rgb="FFFF0000"/>
        <rFont val="Arial"/>
        <family val="2"/>
      </rPr>
      <t>C7</t>
    </r>
    <r>
      <rPr>
        <b/>
        <sz val="14"/>
        <color rgb="FFFF0000"/>
        <rFont val="Linux Libertine G"/>
      </rPr>
      <t>セル</t>
    </r>
    <r>
      <rPr>
        <b/>
        <sz val="14"/>
        <color rgb="FF000000"/>
        <rFont val="Linux Libertine G"/>
      </rPr>
      <t>で入力する言語を選んだ後、</t>
    </r>
    <r>
      <rPr>
        <b/>
        <sz val="14"/>
        <color rgb="FFFF0000"/>
        <rFont val="Arial"/>
        <family val="2"/>
      </rPr>
      <t>C10</t>
    </r>
    <r>
      <rPr>
        <b/>
        <sz val="14"/>
        <color rgb="FFFF0000"/>
        <rFont val="Linux Libertine G"/>
      </rPr>
      <t>～</t>
    </r>
    <r>
      <rPr>
        <b/>
        <sz val="14"/>
        <color rgb="FFFF0000"/>
        <rFont val="Arial"/>
        <family val="2"/>
      </rPr>
      <t>C34</t>
    </r>
    <r>
      <rPr>
        <b/>
        <sz val="14"/>
        <color rgb="FF000000"/>
        <rFont val="Linux Libertine G"/>
      </rPr>
      <t>に任意の言葉を入れてください。
その言葉が翻訳され、</t>
    </r>
    <r>
      <rPr>
        <b/>
        <sz val="14"/>
        <color rgb="FF0000FF"/>
        <rFont val="Arial"/>
        <family val="2"/>
      </rPr>
      <t xml:space="preserve">F </t>
    </r>
    <r>
      <rPr>
        <b/>
        <sz val="14"/>
        <color rgb="FF0000FF"/>
        <rFont val="Linux Libertine G"/>
      </rPr>
      <t>列</t>
    </r>
    <r>
      <rPr>
        <b/>
        <sz val="14"/>
        <color rgb="FF000000"/>
        <rFont val="Linux Libertine G"/>
      </rPr>
      <t>と</t>
    </r>
    <r>
      <rPr>
        <b/>
        <sz val="14"/>
        <color rgb="FF6AA84F"/>
        <rFont val="Linux Libertine G"/>
      </rPr>
      <t xml:space="preserve"> </t>
    </r>
    <r>
      <rPr>
        <b/>
        <sz val="14"/>
        <color rgb="FF6AA84F"/>
        <rFont val="Arial"/>
        <family val="2"/>
      </rPr>
      <t xml:space="preserve">I </t>
    </r>
    <r>
      <rPr>
        <b/>
        <sz val="14"/>
        <color rgb="FF6AA84F"/>
        <rFont val="Linux Libertine G"/>
      </rPr>
      <t>列</t>
    </r>
    <r>
      <rPr>
        <b/>
        <sz val="14"/>
        <color rgb="FF000000"/>
        <rFont val="Linux Libertine G"/>
      </rPr>
      <t>に表示されます。
それぞれ何語に変換するかは、</t>
    </r>
    <r>
      <rPr>
        <b/>
        <sz val="14"/>
        <color rgb="FF0000FF"/>
        <rFont val="Arial"/>
        <family val="2"/>
      </rPr>
      <t>F7</t>
    </r>
    <r>
      <rPr>
        <b/>
        <sz val="14"/>
        <color rgb="FF000000"/>
        <rFont val="Linux Libertine G"/>
      </rPr>
      <t xml:space="preserve">と </t>
    </r>
    <r>
      <rPr>
        <b/>
        <sz val="14"/>
        <color rgb="FF6AA84F"/>
        <rFont val="Arial"/>
        <family val="2"/>
      </rPr>
      <t>I7</t>
    </r>
    <r>
      <rPr>
        <b/>
        <sz val="14"/>
        <color rgb="FF000000"/>
        <rFont val="Linux Libertine G"/>
      </rPr>
      <t>で選択できます。（表示後に変更も可能です）</t>
    </r>
  </si>
  <si>
    <t>元にする言葉</t>
  </si>
  <si>
    <t>変換する言葉：その１</t>
  </si>
  <si>
    <t>変換する言葉：その２</t>
  </si>
  <si>
    <t>サッカー</t>
  </si>
  <si>
    <t>野球</t>
  </si>
  <si>
    <t>ソフトボール</t>
  </si>
  <si>
    <t>ゴルフ</t>
  </si>
  <si>
    <t>テニス</t>
  </si>
  <si>
    <t>バスケットボール</t>
  </si>
  <si>
    <t>私はサッカーをするのが好きです。月に２回、クラブ活動をしています。</t>
  </si>
  <si>
    <t>僕は野球が大好きです。プロ野球選手になりたいです。</t>
  </si>
  <si>
    <t>リンゴ</t>
    <phoneticPr fontId="28"/>
  </si>
  <si>
    <t>明日の天気は？</t>
    <rPh sb="0" eb="2">
      <t>アシタ</t>
    </rPh>
    <rPh sb="3" eb="5">
      <t>テンキ</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</si>
</sst>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0"/>
      <color rgb="FF000000"/>
      <name val="Arial"/>
      <scheme val="minor"/>
    </font>
    <font>
      <sz val="11"/>
      <color rgb="FF000000"/>
      <name val="Arial"/>
    </font>
    <font>
      <b/>
      <sz val="12"/>
      <color rgb="FF000000"/>
      <name val="Linux Libertine G"/>
    </font>
    <font>
      <sz val="11"/>
      <color rgb="FF000000"/>
      <name val="Linux Libertine G"/>
    </font>
    <font>
      <b/>
      <sz val="11"/>
      <color rgb="FF000000"/>
      <name val="Linux Libertine G"/>
    </font>
    <font>
      <b/>
      <sz val="12"/>
      <color rgb="FF000000"/>
      <name val="Arial"/>
      <family val="2"/>
    </font>
    <font>
      <b/>
      <sz val="11"/>
      <color rgb="FF000000"/>
      <name val="Arial"/>
      <family val="2"/>
    </font>
    <font>
      <b/>
      <sz val="14"/>
      <color rgb="FFFF0000"/>
      <name val="Linux Libertine G"/>
    </font>
    <font>
      <sz val="10"/>
      <name val="Arial"/>
      <family val="2"/>
    </font>
    <font>
      <sz val="11"/>
      <color rgb="FFFFFFFF"/>
      <name val="Arial"/>
      <family val="2"/>
    </font>
    <font>
      <b/>
      <sz val="14"/>
      <color rgb="FFFFFFFF"/>
      <name val="Linux Libertine G"/>
    </font>
    <font>
      <b/>
      <sz val="18"/>
      <color rgb="FF000000"/>
      <name val="Arial"/>
      <family val="2"/>
    </font>
    <font>
      <sz val="11"/>
      <color rgb="FFFFFFFF"/>
      <name val="Linux Libertine G"/>
    </font>
    <font>
      <b/>
      <sz val="14"/>
      <color rgb="FF000000"/>
      <name val="Linux Libertine G"/>
    </font>
    <font>
      <sz val="14"/>
      <color rgb="FF000000"/>
      <name val="Linux Libertine G"/>
    </font>
    <font>
      <sz val="14"/>
      <color rgb="FF000000"/>
      <name val="Arial"/>
      <family val="2"/>
    </font>
    <font>
      <u/>
      <sz val="11"/>
      <color rgb="FF1155CC"/>
      <name val="Linux Libertine G"/>
    </font>
    <font>
      <b/>
      <sz val="24"/>
      <color rgb="FF000000"/>
      <name val="Linux Libertine G"/>
    </font>
    <font>
      <sz val="11"/>
      <color rgb="FF4285F4"/>
      <name val="Linux Libertine G"/>
    </font>
    <font>
      <sz val="11"/>
      <color rgb="FF4285F4"/>
      <name val="Arial"/>
      <family val="2"/>
    </font>
    <font>
      <sz val="11"/>
      <color rgb="FFEA4335"/>
      <name val="Linux Libertine G"/>
    </font>
    <font>
      <sz val="11"/>
      <color rgb="FFEA4335"/>
      <name val="Arial"/>
      <family val="2"/>
    </font>
    <font>
      <b/>
      <sz val="14"/>
      <color rgb="FFFF0000"/>
      <name val="Arial"/>
      <family val="2"/>
    </font>
    <font>
      <b/>
      <sz val="14"/>
      <color rgb="FF0000FF"/>
      <name val="Arial"/>
      <family val="2"/>
    </font>
    <font>
      <b/>
      <sz val="14"/>
      <color rgb="FF6AA84F"/>
      <name val="Arial"/>
      <family val="2"/>
    </font>
    <font>
      <b/>
      <sz val="14"/>
      <color rgb="FF0000FF"/>
      <name val="Linux Libertine G"/>
    </font>
    <font>
      <b/>
      <sz val="14"/>
      <color rgb="FF6AA84F"/>
      <name val="Linux Libertine G"/>
    </font>
    <font>
      <sz val="11"/>
      <color rgb="FF000000"/>
      <name val="Arial"/>
      <family val="2"/>
    </font>
    <font>
      <sz val="6"/>
      <name val="Arial"/>
      <family val="3"/>
      <charset val="128"/>
      <scheme val="minor"/>
    </font>
    <font>
      <sz val="11"/>
      <color rgb="FF000000"/>
      <name val="ＭＳ Ｐゴシック"/>
      <family val="3"/>
      <charset val="128"/>
    </font>
    <font>
      <sz val="11"/>
      <color rgb="FF000000"/>
      <name val="ＭＳ ゴシック"/>
      <family val="3"/>
      <charset val="128"/>
    </font>
  </fonts>
  <fills count="13">
    <fill>
      <patternFill patternType="none"/>
    </fill>
    <fill>
      <patternFill patternType="gray125"/>
    </fill>
    <fill>
      <patternFill patternType="solid">
        <fgColor rgb="FFE06666"/>
        <bgColor rgb="FFE06666"/>
      </patternFill>
    </fill>
    <fill>
      <patternFill patternType="solid">
        <fgColor rgb="FF4DD0E1"/>
        <bgColor rgb="FF4DD0E1"/>
      </patternFill>
    </fill>
    <fill>
      <patternFill patternType="solid">
        <fgColor rgb="FF63D297"/>
        <bgColor rgb="FF63D297"/>
      </patternFill>
    </fill>
    <fill>
      <patternFill patternType="solid">
        <fgColor rgb="FFFFFFFF"/>
        <bgColor rgb="FFFFFFFF"/>
      </patternFill>
    </fill>
    <fill>
      <patternFill patternType="solid">
        <fgColor rgb="FFFDDCE8"/>
        <bgColor rgb="FFFDDCE8"/>
      </patternFill>
    </fill>
    <fill>
      <patternFill patternType="solid">
        <fgColor rgb="FFE0F7FA"/>
        <bgColor rgb="FFE0F7FA"/>
      </patternFill>
    </fill>
    <fill>
      <patternFill patternType="solid">
        <fgColor rgb="FFE7F9EF"/>
        <bgColor rgb="FFE7F9EF"/>
      </patternFill>
    </fill>
    <fill>
      <patternFill patternType="solid">
        <fgColor rgb="FFFCE5CD"/>
        <bgColor rgb="FFFCE5CD"/>
      </patternFill>
    </fill>
    <fill>
      <patternFill patternType="solid">
        <fgColor rgb="FFF4CCCC"/>
        <bgColor rgb="FFF4CCCC"/>
      </patternFill>
    </fill>
    <fill>
      <patternFill patternType="solid">
        <fgColor rgb="FFCFE2F3"/>
        <bgColor rgb="FFCFE2F3"/>
      </patternFill>
    </fill>
    <fill>
      <patternFill patternType="solid">
        <fgColor rgb="FFD9EAD3"/>
        <bgColor rgb="FFD9EAD3"/>
      </patternFill>
    </fill>
  </fills>
  <borders count="33">
    <border>
      <left/>
      <right/>
      <top/>
      <bottom/>
      <diagonal/>
    </border>
    <border>
      <left/>
      <right style="thick">
        <color rgb="FF4285F4"/>
      </right>
      <top/>
      <bottom/>
      <diagonal/>
    </border>
    <border>
      <left/>
      <right style="thick">
        <color rgb="FF34A853"/>
      </right>
      <top/>
      <bottom/>
      <diagonal/>
    </border>
    <border>
      <left/>
      <right/>
      <top/>
      <bottom style="thick">
        <color rgb="FFEA4335"/>
      </bottom>
      <diagonal/>
    </border>
    <border>
      <left/>
      <right style="thick">
        <color rgb="FFEA4335"/>
      </right>
      <top/>
      <bottom/>
      <diagonal/>
    </border>
    <border>
      <left/>
      <right style="medium">
        <color rgb="FFEA4335"/>
      </right>
      <top/>
      <bottom style="medium">
        <color rgb="FFEA4335"/>
      </bottom>
      <diagonal/>
    </border>
    <border>
      <left/>
      <right style="medium">
        <color rgb="FF4285F4"/>
      </right>
      <top/>
      <bottom style="thick">
        <color rgb="FF4285F4"/>
      </bottom>
      <diagonal/>
    </border>
    <border>
      <left/>
      <right/>
      <top/>
      <bottom style="thick">
        <color rgb="FF4285F4"/>
      </bottom>
      <diagonal/>
    </border>
    <border>
      <left/>
      <right style="medium">
        <color rgb="FF34A853"/>
      </right>
      <top/>
      <bottom style="medium">
        <color rgb="FF34A853"/>
      </bottom>
      <diagonal/>
    </border>
    <border>
      <left/>
      <right/>
      <top/>
      <bottom style="medium">
        <color rgb="FF34A853"/>
      </bottom>
      <diagonal/>
    </border>
    <border>
      <left/>
      <right style="medium">
        <color rgb="FF4285F4"/>
      </right>
      <top/>
      <bottom style="medium">
        <color rgb="FF4285F4"/>
      </bottom>
      <diagonal/>
    </border>
    <border>
      <left/>
      <right/>
      <top/>
      <bottom style="medium">
        <color rgb="FF4285F4"/>
      </bottom>
      <diagonal/>
    </border>
    <border>
      <left/>
      <right/>
      <top/>
      <bottom style="medium">
        <color rgb="FFEA4335"/>
      </bottom>
      <diagonal/>
    </border>
    <border>
      <left/>
      <right style="medium">
        <color rgb="FFEA4335"/>
      </right>
      <top/>
      <bottom style="thick">
        <color rgb="FFEA4335"/>
      </bottom>
      <diagonal/>
    </border>
    <border>
      <left/>
      <right style="medium">
        <color rgb="FF34A853"/>
      </right>
      <top/>
      <bottom style="thick">
        <color rgb="FF34A853"/>
      </bottom>
      <diagonal/>
    </border>
    <border>
      <left/>
      <right/>
      <top/>
      <bottom style="thick">
        <color rgb="FF34A853"/>
      </bottom>
      <diagonal/>
    </border>
    <border>
      <left style="thick">
        <color rgb="FF4285F4"/>
      </left>
      <right style="medium">
        <color rgb="FF4285F4"/>
      </right>
      <top/>
      <bottom style="thick">
        <color rgb="FF4285F4"/>
      </bottom>
      <diagonal/>
    </border>
    <border>
      <left style="thick">
        <color rgb="FF4285F4"/>
      </left>
      <right style="medium">
        <color rgb="FF4285F4"/>
      </right>
      <top/>
      <bottom style="medium">
        <color rgb="FF4285F4"/>
      </bottom>
      <diagonal/>
    </border>
    <border>
      <left/>
      <right style="thick">
        <color rgb="FF4285F4"/>
      </right>
      <top/>
      <bottom style="thick">
        <color rgb="FF4285F4"/>
      </bottom>
      <diagonal/>
    </border>
    <border>
      <left/>
      <right style="medium">
        <color rgb="FF4285F4"/>
      </right>
      <top/>
      <bottom style="thin">
        <color rgb="FF4285F4"/>
      </bottom>
      <diagonal/>
    </border>
    <border>
      <left/>
      <right style="thick">
        <color rgb="FF4285F4"/>
      </right>
      <top/>
      <bottom style="thin">
        <color rgb="FF4285F4"/>
      </bottom>
      <diagonal/>
    </border>
    <border>
      <left/>
      <right style="double">
        <color rgb="FFFF9900"/>
      </right>
      <top/>
      <bottom/>
      <diagonal/>
    </border>
    <border>
      <left/>
      <right/>
      <top/>
      <bottom style="double">
        <color rgb="FFFF9900"/>
      </bottom>
      <diagonal/>
    </border>
    <border>
      <left/>
      <right style="double">
        <color rgb="FFFF9900"/>
      </right>
      <top/>
      <bottom style="double">
        <color rgb="FFFF9900"/>
      </bottom>
      <diagonal/>
    </border>
    <border>
      <left/>
      <right style="thick">
        <color rgb="FFFF0000"/>
      </right>
      <top/>
      <bottom/>
      <diagonal/>
    </border>
    <border>
      <left/>
      <right style="thick">
        <color rgb="FFFF0000"/>
      </right>
      <top style="thick">
        <color rgb="FFFF0000"/>
      </top>
      <bottom style="thick">
        <color rgb="FFFF0000"/>
      </bottom>
      <diagonal/>
    </border>
    <border>
      <left/>
      <right style="thick">
        <color rgb="FF4285F4"/>
      </right>
      <top style="thick">
        <color rgb="FF4A86E8"/>
      </top>
      <bottom style="thick">
        <color rgb="FF4285F4"/>
      </bottom>
      <diagonal/>
    </border>
    <border>
      <left/>
      <right style="thick">
        <color rgb="FF34A853"/>
      </right>
      <top style="thick">
        <color rgb="FF34A853"/>
      </top>
      <bottom style="thick">
        <color rgb="FF34A853"/>
      </bottom>
      <diagonal/>
    </border>
    <border>
      <left/>
      <right style="thick">
        <color rgb="FFEA4335"/>
      </right>
      <top/>
      <bottom style="medium">
        <color rgb="FFEA4335"/>
      </bottom>
      <diagonal/>
    </border>
    <border>
      <left/>
      <right style="thick">
        <color rgb="FF4285F4"/>
      </right>
      <top/>
      <bottom style="medium">
        <color rgb="FF4285F4"/>
      </bottom>
      <diagonal/>
    </border>
    <border>
      <left/>
      <right style="thick">
        <color rgb="FF34A853"/>
      </right>
      <top/>
      <bottom style="medium">
        <color rgb="FF34A853"/>
      </bottom>
      <diagonal/>
    </border>
    <border>
      <left/>
      <right style="thick">
        <color rgb="FFEA4335"/>
      </right>
      <top/>
      <bottom style="thick">
        <color rgb="FFEA4335"/>
      </bottom>
      <diagonal/>
    </border>
    <border>
      <left/>
      <right style="thick">
        <color rgb="FF34A853"/>
      </right>
      <top/>
      <bottom style="thick">
        <color rgb="FF34A853"/>
      </bottom>
      <diagonal/>
    </border>
  </borders>
  <cellStyleXfs count="1">
    <xf numFmtId="0" fontId="0" fillId="0" borderId="0"/>
  </cellStyleXfs>
  <cellXfs count="135">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0" fontId="1" fillId="0" borderId="0" xfId="0" applyFont="1" applyAlignment="1">
      <alignment vertical="center"/>
    </xf>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5" fillId="2" borderId="5" xfId="0" applyFont="1" applyFill="1" applyBorder="1" applyAlignment="1">
      <alignment horizontal="center" vertical="center"/>
    </xf>
    <xf numFmtId="0" fontId="1" fillId="0" borderId="1" xfId="0" applyFont="1" applyBorder="1" applyAlignment="1">
      <alignment vertical="center"/>
    </xf>
    <xf numFmtId="0" fontId="5" fillId="3" borderId="6" xfId="0" applyFont="1" applyFill="1" applyBorder="1" applyAlignment="1">
      <alignment horizontal="center" vertical="center"/>
    </xf>
    <xf numFmtId="0" fontId="1" fillId="0" borderId="2" xfId="0" applyFont="1" applyBorder="1" applyAlignment="1">
      <alignment vertical="center"/>
    </xf>
    <xf numFmtId="0" fontId="5" fillId="4" borderId="8"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8" xfId="0" applyFont="1" applyFill="1" applyBorder="1" applyAlignment="1">
      <alignment horizontal="center" vertical="center"/>
    </xf>
    <xf numFmtId="0" fontId="6" fillId="6" borderId="5" xfId="0" applyFont="1" applyFill="1" applyBorder="1" applyAlignment="1">
      <alignment horizontal="center" vertical="center"/>
    </xf>
    <xf numFmtId="0" fontId="6" fillId="7" borderId="10" xfId="0" applyFont="1" applyFill="1" applyBorder="1" applyAlignment="1">
      <alignment horizontal="center" vertical="center"/>
    </xf>
    <xf numFmtId="0" fontId="6" fillId="8" borderId="8"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14" xfId="0" applyFont="1" applyFill="1" applyBorder="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3" xfId="0" applyFont="1" applyBorder="1" applyAlignment="1">
      <alignment vertical="center"/>
    </xf>
    <xf numFmtId="0" fontId="5" fillId="3" borderId="16" xfId="0" applyFont="1" applyFill="1" applyBorder="1" applyAlignment="1">
      <alignment horizontal="center" vertical="center"/>
    </xf>
    <xf numFmtId="0" fontId="6" fillId="5" borderId="17" xfId="0" applyFont="1" applyFill="1" applyBorder="1" applyAlignment="1">
      <alignment horizontal="center" vertical="center"/>
    </xf>
    <xf numFmtId="0" fontId="6" fillId="7" borderId="17" xfId="0" applyFont="1" applyFill="1" applyBorder="1" applyAlignment="1">
      <alignment horizontal="center" vertical="center"/>
    </xf>
    <xf numFmtId="0" fontId="6" fillId="5" borderId="16"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18" xfId="0" applyFont="1" applyFill="1" applyBorder="1" applyAlignment="1">
      <alignment horizontal="center" vertical="center"/>
    </xf>
    <xf numFmtId="0" fontId="14" fillId="5" borderId="19" xfId="0" applyFont="1" applyFill="1" applyBorder="1" applyAlignment="1">
      <alignment horizontal="center" vertical="center"/>
    </xf>
    <xf numFmtId="0" fontId="15" fillId="5" borderId="20" xfId="0" applyFont="1" applyFill="1" applyBorder="1" applyAlignment="1">
      <alignment horizontal="center" vertical="center"/>
    </xf>
    <xf numFmtId="0" fontId="4" fillId="0" borderId="0" xfId="0" applyFont="1" applyAlignment="1">
      <alignment vertical="center"/>
    </xf>
    <xf numFmtId="0" fontId="14" fillId="7" borderId="19" xfId="0" applyFont="1" applyFill="1" applyBorder="1" applyAlignment="1">
      <alignment horizontal="center" vertical="center"/>
    </xf>
    <xf numFmtId="0" fontId="15" fillId="7" borderId="20" xfId="0" applyFont="1" applyFill="1" applyBorder="1" applyAlignment="1">
      <alignment horizontal="center" vertical="center"/>
    </xf>
    <xf numFmtId="0" fontId="16" fillId="0" borderId="0" xfId="0" applyFont="1" applyAlignment="1">
      <alignment vertical="center"/>
    </xf>
    <xf numFmtId="0" fontId="1" fillId="5" borderId="19" xfId="0" applyFont="1" applyFill="1" applyBorder="1" applyAlignment="1">
      <alignment vertical="center"/>
    </xf>
    <xf numFmtId="0" fontId="1" fillId="5" borderId="20" xfId="0" applyFont="1" applyFill="1" applyBorder="1" applyAlignment="1">
      <alignment vertical="center"/>
    </xf>
    <xf numFmtId="0" fontId="1" fillId="7" borderId="19" xfId="0" applyFont="1" applyFill="1" applyBorder="1" applyAlignment="1">
      <alignment vertical="center"/>
    </xf>
    <xf numFmtId="0" fontId="1" fillId="7" borderId="20" xfId="0" applyFont="1" applyFill="1" applyBorder="1" applyAlignment="1">
      <alignment vertical="center"/>
    </xf>
    <xf numFmtId="0" fontId="14" fillId="7" borderId="6" xfId="0" applyFont="1" applyFill="1" applyBorder="1" applyAlignment="1">
      <alignment horizontal="center" vertical="center"/>
    </xf>
    <xf numFmtId="0" fontId="15" fillId="7" borderId="18" xfId="0" applyFont="1" applyFill="1" applyBorder="1" applyAlignment="1">
      <alignment horizontal="center" vertical="center"/>
    </xf>
    <xf numFmtId="0" fontId="1" fillId="0" borderId="0" xfId="0" applyFont="1" applyAlignment="1">
      <alignment horizontal="left" vertical="center"/>
    </xf>
    <xf numFmtId="0" fontId="1" fillId="0" borderId="21" xfId="0" applyFont="1" applyBorder="1" applyAlignment="1">
      <alignment horizontal="center" vertical="center"/>
    </xf>
    <xf numFmtId="0" fontId="4" fillId="0" borderId="24" xfId="0" applyFont="1" applyBorder="1" applyAlignment="1">
      <alignment horizontal="center" vertical="center"/>
    </xf>
    <xf numFmtId="0" fontId="13" fillId="10" borderId="25" xfId="0" applyFont="1" applyFill="1" applyBorder="1" applyAlignment="1">
      <alignment horizontal="center" vertical="center" wrapText="1"/>
    </xf>
    <xf numFmtId="0" fontId="13" fillId="11" borderId="26" xfId="0" applyFont="1" applyFill="1" applyBorder="1" applyAlignment="1">
      <alignment horizontal="center" vertical="center"/>
    </xf>
    <xf numFmtId="0" fontId="13" fillId="12" borderId="27" xfId="0" applyFont="1" applyFill="1" applyBorder="1" applyAlignment="1">
      <alignment horizontal="center" vertical="center"/>
    </xf>
    <xf numFmtId="0" fontId="1" fillId="0" borderId="3" xfId="0" applyFont="1" applyBorder="1" applyAlignment="1">
      <alignment horizontal="center" vertical="center"/>
    </xf>
    <xf numFmtId="0" fontId="9" fillId="0" borderId="3" xfId="0" applyFont="1" applyBorder="1" applyAlignment="1">
      <alignment horizontal="left" vertical="center" wrapText="1"/>
    </xf>
    <xf numFmtId="0" fontId="1" fillId="0" borderId="4" xfId="0" applyFont="1" applyBorder="1" applyAlignment="1">
      <alignment horizontal="center" vertical="center"/>
    </xf>
    <xf numFmtId="0" fontId="6" fillId="2" borderId="5" xfId="0" applyFont="1" applyFill="1" applyBorder="1" applyAlignment="1">
      <alignment horizontal="center" vertical="center"/>
    </xf>
    <xf numFmtId="0" fontId="1" fillId="2" borderId="28" xfId="0" applyFont="1" applyFill="1" applyBorder="1" applyAlignment="1">
      <alignment horizontal="left" vertical="center"/>
    </xf>
    <xf numFmtId="0" fontId="1" fillId="0" borderId="1" xfId="0" applyFont="1" applyBorder="1" applyAlignment="1">
      <alignment horizontal="center" vertical="center"/>
    </xf>
    <xf numFmtId="0" fontId="6" fillId="3" borderId="10" xfId="0" applyFont="1" applyFill="1" applyBorder="1" applyAlignment="1">
      <alignment horizontal="center" vertical="center"/>
    </xf>
    <xf numFmtId="0" fontId="1" fillId="3" borderId="29" xfId="0" applyFont="1" applyFill="1" applyBorder="1" applyAlignment="1">
      <alignment horizontal="left" vertical="center"/>
    </xf>
    <xf numFmtId="0" fontId="1" fillId="0" borderId="2" xfId="0" applyFont="1" applyBorder="1" applyAlignment="1">
      <alignment horizontal="center" vertical="center"/>
    </xf>
    <xf numFmtId="0" fontId="6" fillId="4" borderId="8" xfId="0" applyFont="1" applyFill="1" applyBorder="1" applyAlignment="1">
      <alignment horizontal="center" vertical="center"/>
    </xf>
    <xf numFmtId="0" fontId="1" fillId="4" borderId="30" xfId="0" applyFont="1" applyFill="1" applyBorder="1" applyAlignment="1">
      <alignment horizontal="left" vertical="center"/>
    </xf>
    <xf numFmtId="0" fontId="14" fillId="5" borderId="28" xfId="0" applyFont="1" applyFill="1" applyBorder="1" applyAlignment="1">
      <alignment horizontal="left" vertical="center" wrapText="1"/>
    </xf>
    <xf numFmtId="0" fontId="15" fillId="5" borderId="29" xfId="0" applyFont="1" applyFill="1" applyBorder="1" applyAlignment="1">
      <alignment horizontal="left" vertical="center" wrapText="1"/>
    </xf>
    <xf numFmtId="0" fontId="15" fillId="5" borderId="30" xfId="0" applyFont="1" applyFill="1" applyBorder="1" applyAlignment="1">
      <alignment horizontal="left" vertical="center" wrapText="1"/>
    </xf>
    <xf numFmtId="0" fontId="14" fillId="6" borderId="28" xfId="0" applyFont="1" applyFill="1" applyBorder="1" applyAlignment="1">
      <alignment horizontal="left" vertical="center" wrapText="1"/>
    </xf>
    <xf numFmtId="0" fontId="15" fillId="7" borderId="29" xfId="0" applyFont="1" applyFill="1" applyBorder="1" applyAlignment="1">
      <alignment horizontal="left" vertical="center" wrapText="1"/>
    </xf>
    <xf numFmtId="0" fontId="15" fillId="8" borderId="30" xfId="0" applyFont="1" applyFill="1" applyBorder="1" applyAlignment="1">
      <alignment horizontal="left" vertical="center" wrapText="1"/>
    </xf>
    <xf numFmtId="0" fontId="3" fillId="6" borderId="28" xfId="0" applyFont="1" applyFill="1" applyBorder="1" applyAlignment="1">
      <alignment horizontal="left" vertical="center" wrapText="1"/>
    </xf>
    <xf numFmtId="0" fontId="1" fillId="7" borderId="29" xfId="0" applyFont="1" applyFill="1" applyBorder="1" applyAlignment="1">
      <alignment horizontal="left" vertical="center" wrapText="1"/>
    </xf>
    <xf numFmtId="0" fontId="1" fillId="8" borderId="30" xfId="0" applyFont="1" applyFill="1" applyBorder="1" applyAlignment="1">
      <alignment horizontal="left" vertical="center" wrapText="1"/>
    </xf>
    <xf numFmtId="0" fontId="1" fillId="5" borderId="28" xfId="0" applyFont="1" applyFill="1" applyBorder="1" applyAlignment="1">
      <alignment horizontal="left" vertical="center" wrapText="1"/>
    </xf>
    <xf numFmtId="0" fontId="1" fillId="5" borderId="29" xfId="0" applyFont="1" applyFill="1" applyBorder="1" applyAlignment="1">
      <alignment horizontal="left" vertical="center" wrapText="1"/>
    </xf>
    <xf numFmtId="0" fontId="1" fillId="5" borderId="30" xfId="0" applyFont="1" applyFill="1" applyBorder="1" applyAlignment="1">
      <alignment horizontal="left" vertical="center" wrapText="1"/>
    </xf>
    <xf numFmtId="0" fontId="1" fillId="5" borderId="31" xfId="0" applyFont="1" applyFill="1" applyBorder="1" applyAlignment="1">
      <alignment horizontal="left" vertical="center" wrapText="1"/>
    </xf>
    <xf numFmtId="0" fontId="1" fillId="5" borderId="18" xfId="0" applyFont="1" applyFill="1" applyBorder="1" applyAlignment="1">
      <alignment horizontal="left" vertical="center" wrapText="1"/>
    </xf>
    <xf numFmtId="0" fontId="1" fillId="5" borderId="32" xfId="0" applyFont="1" applyFill="1" applyBorder="1" applyAlignment="1">
      <alignment horizontal="left" vertical="center" wrapText="1"/>
    </xf>
    <xf numFmtId="0" fontId="1" fillId="0" borderId="7" xfId="0" applyFont="1" applyBorder="1" applyAlignment="1">
      <alignment vertical="center"/>
    </xf>
    <xf numFmtId="0" fontId="1" fillId="0" borderId="15" xfId="0" applyFont="1" applyBorder="1" applyAlignment="1">
      <alignment vertical="center"/>
    </xf>
    <xf numFmtId="0" fontId="9" fillId="0" borderId="7" xfId="0" applyFont="1" applyBorder="1" applyAlignment="1">
      <alignment vertical="center"/>
    </xf>
    <xf numFmtId="0" fontId="9" fillId="0" borderId="15" xfId="0" applyFont="1" applyBorder="1" applyAlignment="1">
      <alignment vertical="center"/>
    </xf>
    <xf numFmtId="0" fontId="12" fillId="0" borderId="7" xfId="0" applyFont="1" applyBorder="1" applyAlignment="1">
      <alignment vertical="center"/>
    </xf>
    <xf numFmtId="0" fontId="1" fillId="0" borderId="22" xfId="0" applyFont="1" applyBorder="1" applyAlignment="1">
      <alignment horizontal="center" vertical="center"/>
    </xf>
    <xf numFmtId="0" fontId="1" fillId="0" borderId="22" xfId="0" applyFont="1" applyBorder="1" applyAlignment="1">
      <alignment horizontal="left" vertical="center"/>
    </xf>
    <xf numFmtId="0" fontId="1" fillId="0" borderId="7" xfId="0" applyFont="1" applyBorder="1" applyAlignment="1">
      <alignment horizontal="center" vertical="center"/>
    </xf>
    <xf numFmtId="0" fontId="9" fillId="0" borderId="7" xfId="0" applyFont="1" applyBorder="1" applyAlignment="1">
      <alignment horizontal="left" vertical="center"/>
    </xf>
    <xf numFmtId="0" fontId="1" fillId="0" borderId="15" xfId="0" applyFont="1" applyBorder="1" applyAlignment="1">
      <alignment horizontal="center" vertical="center"/>
    </xf>
    <xf numFmtId="0" fontId="9" fillId="0" borderId="15" xfId="0" applyFont="1" applyBorder="1" applyAlignment="1">
      <alignment horizontal="left" vertical="center"/>
    </xf>
    <xf numFmtId="0" fontId="30" fillId="6" borderId="28" xfId="0" applyFont="1" applyFill="1" applyBorder="1" applyAlignment="1">
      <alignment horizontal="left" vertical="center" wrapText="1"/>
    </xf>
    <xf numFmtId="0" fontId="29" fillId="5" borderId="28" xfId="0" applyFont="1" applyFill="1" applyBorder="1" applyAlignment="1">
      <alignment horizontal="left" vertical="center" wrapText="1"/>
    </xf>
    <xf numFmtId="0" fontId="1" fillId="5" borderId="9" xfId="0" applyFont="1" applyFill="1" applyBorder="1" applyAlignment="1">
      <alignment vertical="center"/>
    </xf>
    <xf numFmtId="0" fontId="8" fillId="0" borderId="9" xfId="0" applyFont="1" applyBorder="1" applyAlignment="1"/>
    <xf numFmtId="0" fontId="8" fillId="0" borderId="30" xfId="0" applyFont="1" applyBorder="1" applyAlignment="1"/>
    <xf numFmtId="0" fontId="1" fillId="8" borderId="9" xfId="0" applyFont="1" applyFill="1" applyBorder="1" applyAlignment="1">
      <alignment vertical="center"/>
    </xf>
    <xf numFmtId="0" fontId="1" fillId="7" borderId="11" xfId="0" applyFont="1" applyFill="1" applyBorder="1" applyAlignment="1">
      <alignment vertical="center"/>
    </xf>
    <xf numFmtId="0" fontId="8" fillId="0" borderId="11" xfId="0" applyFont="1" applyBorder="1" applyAlignment="1"/>
    <xf numFmtId="0" fontId="8" fillId="0" borderId="29" xfId="0" applyFont="1" applyBorder="1" applyAlignment="1"/>
    <xf numFmtId="0" fontId="1" fillId="5" borderId="11" xfId="0" applyFont="1" applyFill="1" applyBorder="1" applyAlignment="1">
      <alignment vertical="center"/>
    </xf>
    <xf numFmtId="0" fontId="5" fillId="4" borderId="9" xfId="0" applyFont="1" applyFill="1" applyBorder="1" applyAlignment="1">
      <alignment horizontal="center" vertical="center"/>
    </xf>
    <xf numFmtId="0" fontId="1" fillId="5" borderId="9" xfId="0" applyFont="1" applyFill="1" applyBorder="1" applyAlignment="1">
      <alignment vertical="center" wrapText="1"/>
    </xf>
    <xf numFmtId="0" fontId="1" fillId="5" borderId="11" xfId="0" applyFont="1" applyFill="1" applyBorder="1" applyAlignment="1">
      <alignment vertical="center" wrapText="1"/>
    </xf>
    <xf numFmtId="0" fontId="1" fillId="7" borderId="11" xfId="0" applyFont="1" applyFill="1" applyBorder="1" applyAlignment="1">
      <alignment vertical="center" wrapText="1"/>
    </xf>
    <xf numFmtId="0" fontId="7" fillId="0" borderId="0" xfId="0" applyFont="1" applyAlignment="1">
      <alignment vertical="center" wrapText="1"/>
    </xf>
    <xf numFmtId="0" fontId="0" fillId="0" borderId="0" xfId="0" applyAlignment="1"/>
    <xf numFmtId="0" fontId="6" fillId="0" borderId="7" xfId="0" applyFont="1" applyBorder="1" applyAlignment="1">
      <alignment horizontal="center" vertical="center"/>
    </xf>
    <xf numFmtId="0" fontId="8" fillId="0" borderId="18" xfId="0" applyFont="1" applyBorder="1" applyAlignment="1"/>
    <xf numFmtId="0" fontId="4" fillId="0" borderId="15" xfId="0" applyFont="1" applyBorder="1" applyAlignment="1">
      <alignment horizontal="center" vertical="center"/>
    </xf>
    <xf numFmtId="0" fontId="8" fillId="0" borderId="32" xfId="0" applyFont="1" applyBorder="1" applyAlignment="1"/>
    <xf numFmtId="0" fontId="2" fillId="2" borderId="12" xfId="0" applyFont="1" applyFill="1" applyBorder="1" applyAlignment="1">
      <alignment horizontal="center" vertical="center"/>
    </xf>
    <xf numFmtId="0" fontId="8" fillId="0" borderId="12" xfId="0" applyFont="1" applyBorder="1" applyAlignment="1"/>
    <xf numFmtId="0" fontId="8" fillId="0" borderId="28" xfId="0" applyFont="1" applyBorder="1" applyAlignment="1"/>
    <xf numFmtId="0" fontId="5" fillId="3" borderId="7" xfId="0" applyFont="1" applyFill="1" applyBorder="1" applyAlignment="1">
      <alignment horizontal="center" vertical="center"/>
    </xf>
    <xf numFmtId="0" fontId="8" fillId="0" borderId="7" xfId="0" applyFont="1" applyBorder="1" applyAlignment="1"/>
    <xf numFmtId="0" fontId="3" fillId="5" borderId="12" xfId="0" applyFont="1" applyFill="1" applyBorder="1" applyAlignment="1">
      <alignment vertical="center" wrapText="1"/>
    </xf>
    <xf numFmtId="0" fontId="1" fillId="8" borderId="9" xfId="0" applyFont="1" applyFill="1" applyBorder="1" applyAlignment="1">
      <alignment vertical="center" wrapText="1"/>
    </xf>
    <xf numFmtId="0" fontId="3" fillId="6" borderId="12" xfId="0" applyFont="1" applyFill="1" applyBorder="1" applyAlignment="1">
      <alignment vertical="center" wrapText="1"/>
    </xf>
    <xf numFmtId="0" fontId="1" fillId="5" borderId="12" xfId="0" applyFont="1" applyFill="1" applyBorder="1" applyAlignment="1">
      <alignment vertical="center" wrapText="1"/>
    </xf>
    <xf numFmtId="0" fontId="1" fillId="6" borderId="12" xfId="0" applyFont="1" applyFill="1" applyBorder="1" applyAlignment="1">
      <alignment vertical="center"/>
    </xf>
    <xf numFmtId="0" fontId="1" fillId="0" borderId="12" xfId="0" applyFont="1" applyBorder="1" applyAlignment="1">
      <alignment vertical="center"/>
    </xf>
    <xf numFmtId="0" fontId="1" fillId="5" borderId="7" xfId="0" applyFont="1" applyFill="1" applyBorder="1" applyAlignment="1">
      <alignment vertical="center"/>
    </xf>
    <xf numFmtId="0" fontId="1" fillId="5" borderId="15" xfId="0" applyFont="1" applyFill="1" applyBorder="1" applyAlignment="1">
      <alignment vertical="center"/>
    </xf>
    <xf numFmtId="0" fontId="8" fillId="0" borderId="15" xfId="0" applyFont="1" applyBorder="1" applyAlignment="1"/>
    <xf numFmtId="0" fontId="1" fillId="0" borderId="3" xfId="0" applyFont="1" applyBorder="1" applyAlignment="1">
      <alignment vertical="center"/>
    </xf>
    <xf numFmtId="0" fontId="8" fillId="0" borderId="3" xfId="0" applyFont="1" applyBorder="1" applyAlignment="1"/>
    <xf numFmtId="0" fontId="8" fillId="0" borderId="31" xfId="0" applyFont="1" applyBorder="1" applyAlignment="1"/>
    <xf numFmtId="0" fontId="2" fillId="3" borderId="7" xfId="0" applyFont="1" applyFill="1" applyBorder="1" applyAlignment="1">
      <alignment horizontal="center" vertical="center"/>
    </xf>
    <xf numFmtId="0" fontId="1" fillId="6" borderId="12" xfId="0" applyFont="1" applyFill="1" applyBorder="1" applyAlignment="1">
      <alignment vertical="center" wrapText="1"/>
    </xf>
    <xf numFmtId="0" fontId="17" fillId="0" borderId="0" xfId="0" applyFont="1" applyAlignment="1">
      <alignment horizontal="center" vertical="center" wrapText="1"/>
    </xf>
    <xf numFmtId="0" fontId="13" fillId="9" borderId="22" xfId="0" applyFont="1" applyFill="1" applyBorder="1" applyAlignment="1">
      <alignment horizontal="center" vertical="center" wrapText="1"/>
    </xf>
    <xf numFmtId="0" fontId="8" fillId="0" borderId="22" xfId="0" applyFont="1" applyBorder="1" applyAlignment="1"/>
    <xf numFmtId="0" fontId="8" fillId="0" borderId="23" xfId="0" applyFont="1" applyBorder="1" applyAlignment="1"/>
    <xf numFmtId="0" fontId="1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hyperlink" Target="https://cloud.google.com/translate/docs/languages?hl=j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900FF"/>
  </sheetPr>
  <dimension ref="A1:Z996"/>
  <sheetViews>
    <sheetView tabSelected="1" workbookViewId="0">
      <selection activeCell="J12" sqref="J12"/>
    </sheetView>
  </sheetViews>
  <sheetFormatPr defaultColWidth="12.54296875" defaultRowHeight="15" customHeight="1"/>
  <cols>
    <col min="1" max="1" width="6.453125" customWidth="1"/>
    <col min="2" max="22" width="12.54296875" customWidth="1"/>
    <col min="23" max="26" width="8.54296875" customWidth="1"/>
  </cols>
  <sheetData>
    <row r="1" spans="1:26" ht="15.75" customHeight="1">
      <c r="A1" s="1"/>
      <c r="B1" s="1"/>
      <c r="C1" s="1"/>
      <c r="D1" s="1"/>
      <c r="E1" s="1"/>
      <c r="F1" s="1"/>
      <c r="G1" s="1"/>
      <c r="H1" s="1"/>
      <c r="I1" s="1"/>
      <c r="J1" s="1"/>
      <c r="K1" s="1"/>
      <c r="L1" s="1"/>
      <c r="M1" s="1"/>
      <c r="N1" s="1"/>
      <c r="O1" s="1"/>
      <c r="P1" s="1"/>
      <c r="Q1" s="1"/>
      <c r="R1" s="1"/>
      <c r="S1" s="1"/>
      <c r="T1" s="1"/>
      <c r="U1" s="1"/>
      <c r="V1" s="1"/>
      <c r="W1" s="1"/>
      <c r="X1" s="1"/>
      <c r="Y1" s="1"/>
      <c r="Z1" s="1"/>
    </row>
    <row r="2" spans="1:26" ht="15.75" customHeight="1">
      <c r="A2" s="1"/>
      <c r="B2" s="2" t="s">
        <v>0</v>
      </c>
      <c r="C2" s="1"/>
      <c r="D2" s="1"/>
      <c r="E2" s="1"/>
      <c r="F2" s="1"/>
      <c r="G2" s="1"/>
      <c r="H2" s="1"/>
      <c r="I2" s="1"/>
      <c r="J2" s="1"/>
      <c r="K2" s="1"/>
      <c r="L2" s="1"/>
      <c r="M2" s="1"/>
      <c r="N2" s="1"/>
      <c r="O2" s="1"/>
      <c r="P2" s="1"/>
      <c r="Q2" s="1"/>
      <c r="R2" s="1"/>
      <c r="S2" s="1"/>
      <c r="T2" s="1"/>
      <c r="U2" s="1"/>
      <c r="V2" s="1"/>
      <c r="W2" s="1"/>
      <c r="X2" s="1"/>
      <c r="Y2" s="1"/>
      <c r="Z2" s="1"/>
    </row>
    <row r="3" spans="1:26" ht="15.75" customHeight="1">
      <c r="A3" s="1"/>
      <c r="B3" s="1" t="s">
        <v>1</v>
      </c>
      <c r="C3" s="1"/>
      <c r="D3" s="1"/>
      <c r="E3" s="1"/>
      <c r="F3" s="1"/>
      <c r="G3" s="1"/>
      <c r="H3" s="1"/>
      <c r="I3" s="1"/>
      <c r="J3" s="1"/>
      <c r="K3" s="1"/>
      <c r="L3" s="1"/>
      <c r="M3" s="1"/>
      <c r="N3" s="1"/>
      <c r="O3" s="1"/>
      <c r="P3" s="1"/>
      <c r="Q3" s="1"/>
      <c r="R3" s="1"/>
      <c r="S3" s="1"/>
      <c r="T3" s="1"/>
      <c r="U3" s="1"/>
      <c r="V3" s="1"/>
      <c r="W3" s="1"/>
      <c r="X3" s="1"/>
      <c r="Y3" s="1"/>
      <c r="Z3" s="1"/>
    </row>
    <row r="4" spans="1:26" ht="15.75" customHeight="1">
      <c r="A4" s="1"/>
      <c r="B4" s="1" t="s">
        <v>2</v>
      </c>
      <c r="C4" s="1"/>
      <c r="D4" s="1"/>
      <c r="E4" s="1"/>
      <c r="F4" s="1"/>
      <c r="G4" s="1"/>
      <c r="H4" s="1"/>
      <c r="I4" s="1"/>
      <c r="J4" s="1"/>
      <c r="K4" s="1"/>
      <c r="L4" s="1"/>
      <c r="M4" s="1"/>
      <c r="N4" s="1"/>
      <c r="O4" s="1"/>
      <c r="P4" s="1"/>
      <c r="Q4" s="1"/>
      <c r="R4" s="1"/>
      <c r="S4" s="1"/>
      <c r="T4" s="1"/>
      <c r="U4" s="1"/>
      <c r="V4" s="1"/>
      <c r="W4" s="1"/>
      <c r="X4" s="1"/>
      <c r="Y4" s="1"/>
      <c r="Z4" s="1"/>
    </row>
    <row r="5" spans="1:26" ht="15.75" customHeight="1">
      <c r="A5" s="1"/>
      <c r="B5" s="1" t="s">
        <v>3</v>
      </c>
      <c r="C5" s="1"/>
      <c r="D5" s="1"/>
      <c r="E5" s="1"/>
      <c r="F5" s="1"/>
      <c r="G5" s="1"/>
      <c r="H5" s="1"/>
      <c r="I5" s="1"/>
      <c r="J5" s="1"/>
      <c r="K5" s="1"/>
      <c r="L5" s="1"/>
      <c r="M5" s="1"/>
      <c r="N5" s="1"/>
      <c r="O5" s="1"/>
      <c r="P5" s="1"/>
      <c r="Q5" s="1"/>
      <c r="R5" s="1"/>
      <c r="S5" s="1"/>
      <c r="T5" s="1"/>
      <c r="U5" s="1"/>
      <c r="V5" s="1"/>
      <c r="W5" s="1"/>
      <c r="X5" s="1"/>
      <c r="Y5" s="1"/>
      <c r="Z5" s="1"/>
    </row>
    <row r="6" spans="1:26" ht="15.75" customHeight="1">
      <c r="A6" s="1"/>
      <c r="B6" s="1"/>
      <c r="C6" s="1"/>
      <c r="D6" s="1"/>
      <c r="E6" s="1"/>
      <c r="F6" s="1"/>
      <c r="G6" s="1"/>
      <c r="H6" s="1"/>
      <c r="I6" s="1"/>
      <c r="J6" s="1"/>
      <c r="K6" s="1"/>
      <c r="L6" s="1"/>
      <c r="M6" s="1"/>
      <c r="N6" s="1"/>
      <c r="O6" s="1"/>
      <c r="P6" s="1"/>
      <c r="Q6" s="1"/>
      <c r="R6" s="1"/>
      <c r="S6" s="1"/>
      <c r="T6" s="1"/>
      <c r="U6" s="1"/>
      <c r="V6" s="1"/>
      <c r="W6" s="1"/>
      <c r="X6" s="1"/>
      <c r="Y6" s="1"/>
      <c r="Z6" s="1"/>
    </row>
    <row r="7" spans="1:26" ht="15.75" customHeight="1">
      <c r="A7" s="1"/>
      <c r="B7" s="2" t="s">
        <v>4</v>
      </c>
      <c r="C7" s="1"/>
      <c r="D7" s="1"/>
      <c r="E7" s="1"/>
      <c r="F7" s="1"/>
      <c r="G7" s="1"/>
      <c r="H7" s="1"/>
      <c r="I7" s="1"/>
      <c r="J7" s="1"/>
      <c r="K7" s="1"/>
      <c r="L7" s="1"/>
      <c r="M7" s="1"/>
      <c r="N7" s="1"/>
      <c r="O7" s="1"/>
      <c r="P7" s="1"/>
      <c r="Q7" s="1"/>
      <c r="R7" s="1"/>
      <c r="S7" s="1"/>
      <c r="T7" s="1"/>
      <c r="U7" s="1"/>
      <c r="V7" s="1"/>
      <c r="W7" s="1"/>
      <c r="X7" s="1"/>
      <c r="Y7" s="1"/>
      <c r="Z7" s="1"/>
    </row>
    <row r="8" spans="1:26" ht="15.75" customHeight="1">
      <c r="A8" s="1"/>
      <c r="B8" s="3" t="s">
        <v>5</v>
      </c>
      <c r="C8" s="1"/>
      <c r="D8" s="1"/>
      <c r="E8" s="1"/>
      <c r="F8" s="1"/>
      <c r="G8" s="1"/>
      <c r="H8" s="1"/>
      <c r="I8" s="1"/>
      <c r="J8" s="1"/>
      <c r="K8" s="1"/>
      <c r="L8" s="1"/>
      <c r="M8" s="1"/>
      <c r="N8" s="1"/>
      <c r="O8" s="1"/>
      <c r="P8" s="1"/>
      <c r="Q8" s="1"/>
      <c r="R8" s="1"/>
      <c r="S8" s="1"/>
      <c r="T8" s="1"/>
      <c r="U8" s="1"/>
      <c r="V8" s="1"/>
      <c r="W8" s="1"/>
      <c r="X8" s="1"/>
      <c r="Y8" s="1"/>
      <c r="Z8" s="1"/>
    </row>
    <row r="9" spans="1:26" ht="15.75" customHeight="1">
      <c r="A9" s="1"/>
      <c r="B9" s="3" t="s">
        <v>6</v>
      </c>
      <c r="C9" s="1"/>
      <c r="D9" s="1"/>
      <c r="E9" s="1"/>
      <c r="F9" s="1"/>
      <c r="G9" s="1"/>
      <c r="H9" s="1"/>
      <c r="I9" s="1"/>
      <c r="J9" s="1"/>
      <c r="K9" s="1"/>
      <c r="L9" s="1"/>
      <c r="M9" s="1"/>
      <c r="N9" s="1"/>
      <c r="O9" s="1"/>
      <c r="P9" s="1"/>
      <c r="Q9" s="1"/>
      <c r="R9" s="1"/>
      <c r="S9" s="1"/>
      <c r="T9" s="1"/>
      <c r="U9" s="1"/>
      <c r="V9" s="1"/>
      <c r="W9" s="1"/>
      <c r="X9" s="1"/>
      <c r="Y9" s="1"/>
      <c r="Z9" s="1"/>
    </row>
    <row r="10" spans="1:26" ht="15.75" customHeight="1">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ht="15.75" customHeight="1">
      <c r="A11" s="1"/>
      <c r="B11" s="1" t="s">
        <v>7</v>
      </c>
      <c r="C11" s="1"/>
      <c r="D11" s="1"/>
      <c r="E11" s="1"/>
      <c r="F11" s="1"/>
      <c r="G11" s="1"/>
      <c r="H11" s="1"/>
      <c r="I11" s="1"/>
      <c r="J11" s="1"/>
      <c r="K11" s="1"/>
      <c r="L11" s="1"/>
      <c r="M11" s="1"/>
      <c r="N11" s="1"/>
      <c r="O11" s="1"/>
      <c r="P11" s="1"/>
      <c r="Q11" s="1"/>
      <c r="R11" s="1"/>
      <c r="S11" s="1"/>
      <c r="T11" s="1"/>
      <c r="U11" s="1"/>
      <c r="V11" s="1"/>
      <c r="W11" s="1"/>
      <c r="X11" s="1"/>
      <c r="Y11" s="1"/>
      <c r="Z11" s="1"/>
    </row>
    <row r="12" spans="1:26" ht="15.75" customHeight="1">
      <c r="A12" s="1"/>
      <c r="B12" s="1" t="s">
        <v>8</v>
      </c>
      <c r="C12" s="1"/>
      <c r="D12" s="1"/>
      <c r="E12" s="1"/>
      <c r="F12" s="1"/>
      <c r="G12" s="1"/>
      <c r="H12" s="1"/>
      <c r="I12" s="1"/>
      <c r="J12" s="1"/>
      <c r="K12" s="1"/>
      <c r="L12" s="1"/>
      <c r="M12" s="1"/>
      <c r="N12" s="1"/>
      <c r="O12" s="1"/>
      <c r="P12" s="1"/>
      <c r="Q12" s="1"/>
      <c r="R12" s="1"/>
      <c r="S12" s="1"/>
      <c r="T12" s="1"/>
      <c r="U12" s="1"/>
      <c r="V12" s="1"/>
      <c r="W12" s="1"/>
      <c r="X12" s="1"/>
      <c r="Y12" s="1"/>
      <c r="Z12" s="1"/>
    </row>
    <row r="13" spans="1:26" ht="15.75" customHeight="1">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5.75" customHeight="1">
      <c r="A14" s="1"/>
      <c r="B14" s="1" t="s">
        <v>9</v>
      </c>
      <c r="C14" s="1"/>
      <c r="D14" s="1"/>
      <c r="E14" s="1"/>
      <c r="F14" s="1"/>
      <c r="G14" s="1"/>
      <c r="H14" s="1"/>
      <c r="I14" s="1"/>
      <c r="J14" s="1"/>
      <c r="K14" s="1"/>
      <c r="L14" s="1"/>
      <c r="M14" s="1"/>
      <c r="N14" s="1"/>
      <c r="O14" s="1"/>
      <c r="P14" s="1"/>
      <c r="Q14" s="1"/>
      <c r="R14" s="1"/>
      <c r="S14" s="1"/>
      <c r="T14" s="1"/>
      <c r="U14" s="1"/>
      <c r="V14" s="1"/>
      <c r="W14" s="1"/>
      <c r="X14" s="1"/>
      <c r="Y14" s="1"/>
      <c r="Z14" s="1"/>
    </row>
    <row r="15" spans="1:26" ht="15.75" customHeight="1">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5.75" customHeight="1">
      <c r="A16" s="1"/>
      <c r="B16" s="3" t="s">
        <v>10</v>
      </c>
      <c r="C16" s="1"/>
      <c r="D16" s="1"/>
      <c r="E16" s="1"/>
      <c r="F16" s="1"/>
      <c r="G16" s="1"/>
      <c r="H16" s="1"/>
      <c r="I16" s="1"/>
      <c r="J16" s="1"/>
      <c r="K16" s="1"/>
      <c r="L16" s="1"/>
      <c r="M16" s="1"/>
      <c r="N16" s="1"/>
      <c r="O16" s="1"/>
      <c r="P16" s="1"/>
      <c r="Q16" s="1"/>
      <c r="R16" s="1"/>
      <c r="S16" s="1"/>
      <c r="T16" s="1"/>
      <c r="U16" s="1"/>
      <c r="V16" s="1"/>
      <c r="W16" s="1"/>
      <c r="X16" s="1"/>
      <c r="Y16" s="1"/>
      <c r="Z16" s="1"/>
    </row>
    <row r="17" spans="1:26" ht="15.75" customHeight="1">
      <c r="A17" s="1"/>
      <c r="B17" s="1" t="s">
        <v>11</v>
      </c>
      <c r="C17" s="1"/>
      <c r="D17" s="1"/>
      <c r="E17" s="1"/>
      <c r="F17" s="1"/>
      <c r="G17" s="1"/>
      <c r="H17" s="1"/>
      <c r="I17" s="1"/>
      <c r="J17" s="1"/>
      <c r="K17" s="1"/>
      <c r="L17" s="1"/>
      <c r="M17" s="1"/>
      <c r="N17" s="1"/>
      <c r="O17" s="1"/>
      <c r="P17" s="1"/>
      <c r="Q17" s="1"/>
      <c r="R17" s="1"/>
      <c r="S17" s="1"/>
      <c r="T17" s="1"/>
      <c r="U17" s="1"/>
      <c r="V17" s="1"/>
      <c r="W17" s="1"/>
      <c r="X17" s="1"/>
      <c r="Y17" s="1"/>
      <c r="Z17" s="1"/>
    </row>
    <row r="18" spans="1:26" ht="15.75" customHeight="1">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5.75" customHeight="1">
      <c r="A19" s="1"/>
      <c r="B19" s="3" t="s">
        <v>12</v>
      </c>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c r="A20" s="1"/>
      <c r="B20" s="3" t="s">
        <v>13</v>
      </c>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
      <c r="B22" s="3" t="s">
        <v>14</v>
      </c>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1"/>
      <c r="B23" s="3" t="s">
        <v>15</v>
      </c>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1"/>
      <c r="B24" s="3" t="s">
        <v>16</v>
      </c>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
      <c r="B27" s="4" t="s">
        <v>17</v>
      </c>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1" t="s">
        <v>18</v>
      </c>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1" t="s">
        <v>19</v>
      </c>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1"/>
      <c r="B30" s="1" t="s">
        <v>20</v>
      </c>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1" t="s">
        <v>21</v>
      </c>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5" t="s">
        <v>22</v>
      </c>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3" t="s">
        <v>23</v>
      </c>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3" t="s">
        <v>24</v>
      </c>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3" t="s">
        <v>25</v>
      </c>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t="s">
        <v>26</v>
      </c>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t="s">
        <v>27</v>
      </c>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t="s">
        <v>28</v>
      </c>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t="s">
        <v>29</v>
      </c>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t="s">
        <v>30</v>
      </c>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t="s">
        <v>31</v>
      </c>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6" t="s">
        <v>32</v>
      </c>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t="s">
        <v>33</v>
      </c>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t="s">
        <v>34</v>
      </c>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t="s">
        <v>35</v>
      </c>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t="s">
        <v>36</v>
      </c>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3"/>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B52" s="6" t="s">
        <v>37</v>
      </c>
    </row>
    <row r="53" spans="1:26" ht="15.75" customHeight="1">
      <c r="B53" s="1" t="s">
        <v>38</v>
      </c>
    </row>
    <row r="54" spans="1:26" ht="15.75" customHeight="1">
      <c r="B54" s="1" t="s">
        <v>39</v>
      </c>
    </row>
    <row r="55" spans="1:26" ht="15.75" customHeight="1"/>
    <row r="56" spans="1:26" ht="15.75" customHeight="1"/>
    <row r="57" spans="1:26" ht="15.75" customHeight="1"/>
    <row r="58" spans="1:26" ht="15.75" customHeight="1"/>
    <row r="59" spans="1:26" ht="15.75" customHeight="1"/>
    <row r="60" spans="1:26" ht="15.75" customHeight="1"/>
    <row r="61" spans="1:26" ht="15.75" customHeight="1"/>
    <row r="62" spans="1:26" ht="15.75" customHeight="1"/>
    <row r="63" spans="1:26" ht="15.75" customHeight="1"/>
    <row r="64" spans="1:26"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phoneticPr fontId="28"/>
  <pageMargins left="0.74791666666666701" right="0.74791666666666701" top="0.98402777777777795" bottom="0.9840277777777779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Z1000"/>
  <sheetViews>
    <sheetView topLeftCell="A3" zoomScaleNormal="100" workbookViewId="0">
      <selection activeCell="I4" sqref="I4:J4"/>
    </sheetView>
  </sheetViews>
  <sheetFormatPr defaultColWidth="12.54296875" defaultRowHeight="15" customHeight="1"/>
  <cols>
    <col min="1" max="2" width="6.453125" customWidth="1"/>
    <col min="3" max="6" width="12.54296875" customWidth="1"/>
    <col min="7" max="7" width="8.81640625" customWidth="1"/>
    <col min="8" max="8" width="6.453125" customWidth="1"/>
    <col min="9" max="12" width="12.54296875" customWidth="1"/>
    <col min="13" max="13" width="8.81640625" customWidth="1"/>
    <col min="14" max="14" width="6.453125" customWidth="1"/>
    <col min="15" max="26" width="12.54296875" customWidth="1"/>
  </cols>
  <sheetData>
    <row r="1" spans="1:26" ht="15.75" customHeight="1">
      <c r="A1" s="7"/>
      <c r="B1" s="7"/>
      <c r="C1" s="7"/>
      <c r="D1" s="7"/>
      <c r="E1" s="7"/>
      <c r="F1" s="7"/>
      <c r="G1" s="7"/>
      <c r="H1" s="7"/>
      <c r="I1" s="7"/>
      <c r="J1" s="7"/>
      <c r="K1" s="7"/>
      <c r="L1" s="7"/>
      <c r="M1" s="7"/>
      <c r="N1" s="7"/>
      <c r="O1" s="7"/>
      <c r="P1" s="7"/>
      <c r="Q1" s="7"/>
      <c r="R1" s="7"/>
      <c r="S1" s="7"/>
      <c r="T1" s="7"/>
      <c r="U1" s="7"/>
      <c r="V1" s="7"/>
      <c r="W1" s="7"/>
      <c r="X1" s="7"/>
      <c r="Y1" s="7"/>
      <c r="Z1" s="7"/>
    </row>
    <row r="2" spans="1:26" ht="85.5" customHeight="1">
      <c r="A2" s="7"/>
      <c r="B2" s="105" t="s">
        <v>40</v>
      </c>
      <c r="C2" s="106"/>
      <c r="D2" s="106"/>
      <c r="E2" s="106"/>
      <c r="F2" s="106"/>
      <c r="G2" s="106"/>
      <c r="H2" s="106"/>
      <c r="I2" s="106"/>
      <c r="J2" s="106"/>
      <c r="K2" s="106"/>
      <c r="L2" s="106"/>
      <c r="M2" s="106"/>
      <c r="N2" s="106"/>
      <c r="O2" s="106"/>
      <c r="P2" s="106"/>
      <c r="Q2" s="106"/>
      <c r="R2" s="106"/>
      <c r="S2" s="7"/>
      <c r="T2" s="7"/>
      <c r="U2" s="7"/>
      <c r="V2" s="7"/>
      <c r="W2" s="7"/>
      <c r="X2" s="7"/>
      <c r="Y2" s="7"/>
      <c r="Z2" s="7"/>
    </row>
    <row r="3" spans="1:26" ht="15.75" customHeight="1">
      <c r="A3" s="7"/>
      <c r="B3" s="7"/>
      <c r="C3" s="7"/>
      <c r="D3" s="7"/>
      <c r="E3" s="7"/>
      <c r="F3" s="7"/>
      <c r="G3" s="7"/>
      <c r="H3" s="7"/>
      <c r="I3" s="80"/>
      <c r="J3" s="80"/>
      <c r="K3" s="7"/>
      <c r="L3" s="7"/>
      <c r="M3" s="7"/>
      <c r="N3" s="7"/>
      <c r="O3" s="81"/>
      <c r="P3" s="81"/>
      <c r="Q3" s="7"/>
      <c r="R3" s="7"/>
      <c r="S3" s="7"/>
      <c r="T3" s="7"/>
      <c r="U3" s="7"/>
      <c r="V3" s="7"/>
      <c r="W3" s="7"/>
      <c r="X3" s="7"/>
      <c r="Y3" s="7"/>
      <c r="Z3" s="7"/>
    </row>
    <row r="4" spans="1:26" ht="15.75" customHeight="1">
      <c r="A4" s="8"/>
      <c r="B4" s="8"/>
      <c r="C4" s="8"/>
      <c r="D4" s="8"/>
      <c r="E4" s="8"/>
      <c r="F4" s="8"/>
      <c r="G4" s="8"/>
      <c r="H4" s="9" t="s">
        <v>41</v>
      </c>
      <c r="I4" s="107" t="s">
        <v>43</v>
      </c>
      <c r="J4" s="108"/>
      <c r="K4" s="8"/>
      <c r="L4" s="8"/>
      <c r="M4" s="8"/>
      <c r="N4" s="10" t="s">
        <v>41</v>
      </c>
      <c r="O4" s="109" t="s">
        <v>43</v>
      </c>
      <c r="P4" s="110"/>
      <c r="Q4" s="8"/>
      <c r="R4" s="8"/>
      <c r="S4" s="8"/>
      <c r="T4" s="8"/>
      <c r="U4" s="8"/>
      <c r="V4" s="8"/>
      <c r="W4" s="8"/>
      <c r="X4" s="8"/>
      <c r="Y4" s="8"/>
      <c r="Z4" s="8"/>
    </row>
    <row r="5" spans="1:26" ht="15.75" customHeight="1">
      <c r="A5" s="7"/>
      <c r="B5" s="11"/>
      <c r="C5" s="11"/>
      <c r="D5" s="11"/>
      <c r="E5" s="11"/>
      <c r="F5" s="11"/>
      <c r="G5" s="7"/>
      <c r="H5" s="80"/>
      <c r="I5" s="82" t="str">
        <f>VLOOKUP(I4,対応言語!B4:C17,2,0)</f>
        <v>zh-CN</v>
      </c>
      <c r="J5" s="80"/>
      <c r="K5" s="80"/>
      <c r="L5" s="80"/>
      <c r="M5" s="7"/>
      <c r="N5" s="81"/>
      <c r="O5" s="83" t="str">
        <f>VLOOKUP(O4,対応言語!B4:C17,2,0)</f>
        <v>zh-CN</v>
      </c>
      <c r="P5" s="81"/>
      <c r="Q5" s="81"/>
      <c r="R5" s="81"/>
      <c r="S5" s="7"/>
      <c r="T5" s="7"/>
      <c r="U5" s="7"/>
      <c r="V5" s="7"/>
      <c r="W5" s="7"/>
      <c r="X5" s="7"/>
      <c r="Y5" s="7"/>
      <c r="Z5" s="7"/>
    </row>
    <row r="6" spans="1:26" ht="15.75" customHeight="1">
      <c r="A6" s="12"/>
      <c r="B6" s="13" t="s">
        <v>44</v>
      </c>
      <c r="C6" s="111" t="s">
        <v>45</v>
      </c>
      <c r="D6" s="112"/>
      <c r="E6" s="112"/>
      <c r="F6" s="113"/>
      <c r="G6" s="14"/>
      <c r="H6" s="15" t="s">
        <v>44</v>
      </c>
      <c r="I6" s="114" t="s">
        <v>46</v>
      </c>
      <c r="J6" s="115"/>
      <c r="K6" s="115"/>
      <c r="L6" s="108"/>
      <c r="M6" s="16"/>
      <c r="N6" s="17" t="s">
        <v>44</v>
      </c>
      <c r="O6" s="101" t="s">
        <v>47</v>
      </c>
      <c r="P6" s="94"/>
      <c r="Q6" s="94"/>
      <c r="R6" s="95"/>
      <c r="S6" s="7"/>
      <c r="T6" s="7"/>
      <c r="U6" s="7"/>
      <c r="V6" s="7"/>
      <c r="W6" s="7"/>
      <c r="X6" s="7"/>
      <c r="Y6" s="7"/>
      <c r="Z6" s="7"/>
    </row>
    <row r="7" spans="1:26" ht="30" customHeight="1">
      <c r="A7" s="12"/>
      <c r="B7" s="18">
        <v>1</v>
      </c>
      <c r="C7" s="116" t="s">
        <v>48</v>
      </c>
      <c r="D7" s="112"/>
      <c r="E7" s="112"/>
      <c r="F7" s="113"/>
      <c r="G7" s="14"/>
      <c r="H7" s="19">
        <v>1</v>
      </c>
      <c r="I7" s="103" t="str">
        <f ca="1">IFERROR(__xludf.DUMMYFUNCTION("if('子供１'!C8&lt;&gt;"""",googletranslate('子供１'!C8,I$5,""ja""),"""")"),"ピザが好きです！")</f>
        <v>ピザが好きです！</v>
      </c>
      <c r="J7" s="98"/>
      <c r="K7" s="98"/>
      <c r="L7" s="99"/>
      <c r="M7" s="16"/>
      <c r="N7" s="20">
        <v>1</v>
      </c>
      <c r="O7" s="102" t="str">
        <f ca="1">IFERROR(__xludf.DUMMYFUNCTION("if('子供２'!C8&lt;&gt;"""",googletranslate('子供２'!C8,O$5,""ja""),"""")"),"私はラーメンが好きです。")</f>
        <v>私はラーメンが好きです。</v>
      </c>
      <c r="P7" s="94"/>
      <c r="Q7" s="94"/>
      <c r="R7" s="95"/>
      <c r="S7" s="7"/>
      <c r="T7" s="7"/>
      <c r="U7" s="7"/>
      <c r="V7" s="7"/>
      <c r="W7" s="7"/>
      <c r="X7" s="7"/>
      <c r="Y7" s="7"/>
      <c r="Z7" s="7"/>
    </row>
    <row r="8" spans="1:26" ht="30" customHeight="1">
      <c r="A8" s="12"/>
      <c r="B8" s="21">
        <v>2</v>
      </c>
      <c r="C8" s="118" t="s">
        <v>49</v>
      </c>
      <c r="D8" s="112"/>
      <c r="E8" s="112"/>
      <c r="F8" s="113"/>
      <c r="G8" s="14"/>
      <c r="H8" s="22">
        <v>2</v>
      </c>
      <c r="I8" s="104" t="str">
        <f ca="1">IFERROR(__xludf.DUMMYFUNCTION("if('子供１'!C9&lt;&gt;"""",googletranslate('子供１'!C9,I$5,""ja""),"""")"),"特に海鮮系の味が好きです。")</f>
        <v>特に海鮮系の味が好きです。</v>
      </c>
      <c r="J8" s="98"/>
      <c r="K8" s="98"/>
      <c r="L8" s="99"/>
      <c r="M8" s="16"/>
      <c r="N8" s="23">
        <v>2</v>
      </c>
      <c r="O8" s="117" t="str">
        <f ca="1">IFERROR(__xludf.DUMMYFUNCTION("if('子供２'!C9&lt;&gt;"""",googletranslate('子供２'!C9,O$5,""ja""),"""")"),"私の家の近くの店はとても有名です。")</f>
        <v>私の家の近くの店はとても有名です。</v>
      </c>
      <c r="P8" s="94"/>
      <c r="Q8" s="94"/>
      <c r="R8" s="95"/>
      <c r="S8" s="7"/>
      <c r="T8" s="7"/>
      <c r="U8" s="7"/>
      <c r="V8" s="7"/>
      <c r="W8" s="7"/>
      <c r="X8" s="7"/>
      <c r="Y8" s="7"/>
      <c r="Z8" s="7"/>
    </row>
    <row r="9" spans="1:26" ht="30" customHeight="1">
      <c r="A9" s="12"/>
      <c r="B9" s="18">
        <v>3</v>
      </c>
      <c r="C9" s="116" t="s">
        <v>50</v>
      </c>
      <c r="D9" s="112"/>
      <c r="E9" s="112"/>
      <c r="F9" s="113"/>
      <c r="G9" s="14"/>
      <c r="H9" s="19">
        <v>3</v>
      </c>
      <c r="I9" s="103" t="str">
        <f ca="1">IFERROR(__xludf.DUMMYFUNCTION("if('子供１'!C10&lt;&gt;"""",googletranslate('子供１'!C10,I$5,""ja""),"""")"),"一人で3個くらい食べられます。")</f>
        <v>一人で3個くらい食べられます。</v>
      </c>
      <c r="J9" s="98"/>
      <c r="K9" s="98"/>
      <c r="L9" s="99"/>
      <c r="M9" s="16"/>
      <c r="N9" s="20">
        <v>3</v>
      </c>
      <c r="O9" s="102" t="str">
        <f ca="1">IFERROR(__xludf.DUMMYFUNCTION("if('子供２'!C10&lt;&gt;"""",googletranslate('子供２'!C10,O$5,""ja""),"""")"),"昨日家族と一緒に行きました。")</f>
        <v>昨日家族と一緒に行きました。</v>
      </c>
      <c r="P9" s="94"/>
      <c r="Q9" s="94"/>
      <c r="R9" s="95"/>
      <c r="S9" s="7"/>
      <c r="T9" s="7"/>
      <c r="U9" s="7"/>
      <c r="V9" s="7"/>
      <c r="W9" s="7"/>
      <c r="X9" s="7"/>
      <c r="Y9" s="7"/>
      <c r="Z9" s="7"/>
    </row>
    <row r="10" spans="1:26" ht="30" customHeight="1">
      <c r="A10" s="12"/>
      <c r="B10" s="21">
        <v>4</v>
      </c>
      <c r="C10" s="118" t="s">
        <v>51</v>
      </c>
      <c r="D10" s="112"/>
      <c r="E10" s="112"/>
      <c r="F10" s="113"/>
      <c r="G10" s="14"/>
      <c r="H10" s="22">
        <v>4</v>
      </c>
      <c r="I10" s="97" t="str">
        <f ca="1">IFERROR(__xludf.DUMMYFUNCTION("if('子供１'!C11&lt;&gt;"""",googletranslate('子供１'!C11,I$5,""ja""),"""")"),"")</f>
        <v/>
      </c>
      <c r="J10" s="98"/>
      <c r="K10" s="98"/>
      <c r="L10" s="99"/>
      <c r="M10" s="16"/>
      <c r="N10" s="23">
        <v>4</v>
      </c>
      <c r="O10" s="96" t="str">
        <f ca="1">IFERROR(__xludf.DUMMYFUNCTION("if('子供２'!C11&lt;&gt;"""",googletranslate('子供２'!C11,O$5,""ja""),"""")"),"")</f>
        <v/>
      </c>
      <c r="P10" s="94"/>
      <c r="Q10" s="94"/>
      <c r="R10" s="95"/>
      <c r="S10" s="7"/>
      <c r="T10" s="7"/>
      <c r="U10" s="7"/>
      <c r="V10" s="7"/>
      <c r="W10" s="7"/>
      <c r="X10" s="7"/>
      <c r="Y10" s="7"/>
      <c r="Z10" s="7"/>
    </row>
    <row r="11" spans="1:26" ht="30" customHeight="1">
      <c r="A11" s="12"/>
      <c r="B11" s="18">
        <v>5</v>
      </c>
      <c r="C11" s="119" t="s">
        <v>52</v>
      </c>
      <c r="D11" s="112"/>
      <c r="E11" s="112"/>
      <c r="F11" s="113"/>
      <c r="G11" s="14"/>
      <c r="H11" s="19">
        <v>5</v>
      </c>
      <c r="I11" s="100" t="str">
        <f ca="1">IFERROR(__xludf.DUMMYFUNCTION("if('子供１'!C12&lt;&gt;"""",googletranslate('子供１'!C12,I$5,""ja""),"""")"),"")</f>
        <v/>
      </c>
      <c r="J11" s="98"/>
      <c r="K11" s="98"/>
      <c r="L11" s="99"/>
      <c r="M11" s="16"/>
      <c r="N11" s="20">
        <v>5</v>
      </c>
      <c r="O11" s="93" t="str">
        <f ca="1">IFERROR(__xludf.DUMMYFUNCTION("if('子供２'!C12&lt;&gt;"""",googletranslate('子供２'!C12,O$5,""ja""),"""")"),"")</f>
        <v/>
      </c>
      <c r="P11" s="94"/>
      <c r="Q11" s="94"/>
      <c r="R11" s="95"/>
      <c r="S11" s="7"/>
      <c r="T11" s="7"/>
      <c r="U11" s="7"/>
      <c r="V11" s="7"/>
      <c r="W11" s="7"/>
      <c r="X11" s="7"/>
      <c r="Y11" s="7"/>
      <c r="Z11" s="7"/>
    </row>
    <row r="12" spans="1:26" ht="30" customHeight="1">
      <c r="A12" s="12"/>
      <c r="B12" s="21">
        <v>6</v>
      </c>
      <c r="C12" s="118" t="s">
        <v>53</v>
      </c>
      <c r="D12" s="112"/>
      <c r="E12" s="112"/>
      <c r="F12" s="113"/>
      <c r="G12" s="14"/>
      <c r="H12" s="22">
        <v>6</v>
      </c>
      <c r="I12" s="97" t="str">
        <f ca="1">IFERROR(__xludf.DUMMYFUNCTION("if('子供１'!C13&lt;&gt;"""",googletranslate('子供１'!C13,I$5,""ja""),"""")"),"")</f>
        <v/>
      </c>
      <c r="J12" s="98"/>
      <c r="K12" s="98"/>
      <c r="L12" s="99"/>
      <c r="M12" s="16"/>
      <c r="N12" s="23">
        <v>6</v>
      </c>
      <c r="O12" s="96" t="str">
        <f ca="1">IFERROR(__xludf.DUMMYFUNCTION("if('子供２'!C13&lt;&gt;"""",googletranslate('子供２'!C13,O$5,""ja""),"""")"),"")</f>
        <v/>
      </c>
      <c r="P12" s="94"/>
      <c r="Q12" s="94"/>
      <c r="R12" s="95"/>
      <c r="S12" s="7"/>
      <c r="T12" s="7"/>
      <c r="U12" s="7"/>
      <c r="V12" s="7"/>
      <c r="W12" s="7"/>
      <c r="X12" s="7"/>
      <c r="Y12" s="7"/>
      <c r="Z12" s="7"/>
    </row>
    <row r="13" spans="1:26" ht="30" customHeight="1">
      <c r="A13" s="12"/>
      <c r="B13" s="18">
        <v>7</v>
      </c>
      <c r="C13" s="116"/>
      <c r="D13" s="112"/>
      <c r="E13" s="112"/>
      <c r="F13" s="113"/>
      <c r="G13" s="14"/>
      <c r="H13" s="19">
        <v>7</v>
      </c>
      <c r="I13" s="100" t="str">
        <f ca="1">IFERROR(__xludf.DUMMYFUNCTION("if('子供１'!C14&lt;&gt;"""",googletranslate('子供１'!C14,I$5,""ja""),"""")"),"")</f>
        <v/>
      </c>
      <c r="J13" s="98"/>
      <c r="K13" s="98"/>
      <c r="L13" s="99"/>
      <c r="M13" s="16"/>
      <c r="N13" s="20">
        <v>7</v>
      </c>
      <c r="O13" s="93" t="str">
        <f ca="1">IFERROR(__xludf.DUMMYFUNCTION("if('子供２'!C14&lt;&gt;"""",googletranslate('子供２'!C14,O$5,""ja""),"""")"),"")</f>
        <v/>
      </c>
      <c r="P13" s="94"/>
      <c r="Q13" s="94"/>
      <c r="R13" s="95"/>
      <c r="S13" s="7"/>
      <c r="T13" s="7"/>
      <c r="U13" s="7"/>
      <c r="V13" s="7"/>
      <c r="W13" s="7"/>
      <c r="X13" s="7"/>
      <c r="Y13" s="7"/>
      <c r="Z13" s="7"/>
    </row>
    <row r="14" spans="1:26" ht="30" customHeight="1">
      <c r="A14" s="12"/>
      <c r="B14" s="21">
        <v>8</v>
      </c>
      <c r="C14" s="120"/>
      <c r="D14" s="112"/>
      <c r="E14" s="112"/>
      <c r="F14" s="113"/>
      <c r="G14" s="14"/>
      <c r="H14" s="22">
        <v>8</v>
      </c>
      <c r="I14" s="97" t="str">
        <f ca="1">IFERROR(__xludf.DUMMYFUNCTION("if('子供１'!C15&lt;&gt;"""",googletranslate('子供１'!C15,I$5,""ja""),"""")"),"")</f>
        <v/>
      </c>
      <c r="J14" s="98"/>
      <c r="K14" s="98"/>
      <c r="L14" s="99"/>
      <c r="M14" s="16"/>
      <c r="N14" s="23">
        <v>8</v>
      </c>
      <c r="O14" s="96" t="str">
        <f ca="1">IFERROR(__xludf.DUMMYFUNCTION("if('子供２'!C15&lt;&gt;"""",googletranslate('子供２'!C15,O$5,""ja""),"""")"),"")</f>
        <v/>
      </c>
      <c r="P14" s="94"/>
      <c r="Q14" s="94"/>
      <c r="R14" s="95"/>
      <c r="S14" s="7"/>
      <c r="T14" s="7"/>
      <c r="U14" s="7"/>
      <c r="V14" s="7"/>
      <c r="W14" s="7"/>
      <c r="X14" s="7"/>
      <c r="Y14" s="7"/>
      <c r="Z14" s="7"/>
    </row>
    <row r="15" spans="1:26" ht="30" customHeight="1">
      <c r="A15" s="12"/>
      <c r="B15" s="18">
        <v>9</v>
      </c>
      <c r="C15" s="121"/>
      <c r="D15" s="112"/>
      <c r="E15" s="112"/>
      <c r="F15" s="113"/>
      <c r="G15" s="14"/>
      <c r="H15" s="19">
        <v>9</v>
      </c>
      <c r="I15" s="100" t="str">
        <f ca="1">IFERROR(__xludf.DUMMYFUNCTION("if('子供１'!C16&lt;&gt;"""",googletranslate('子供１'!C16,I$5,""ja""),"""")"),"")</f>
        <v/>
      </c>
      <c r="J15" s="98"/>
      <c r="K15" s="98"/>
      <c r="L15" s="99"/>
      <c r="M15" s="16"/>
      <c r="N15" s="20">
        <v>9</v>
      </c>
      <c r="O15" s="93" t="str">
        <f ca="1">IFERROR(__xludf.DUMMYFUNCTION("if('子供２'!C16&lt;&gt;"""",googletranslate('子供２'!C16,O$5,""ja""),"""")"),"")</f>
        <v/>
      </c>
      <c r="P15" s="94"/>
      <c r="Q15" s="94"/>
      <c r="R15" s="95"/>
      <c r="S15" s="7"/>
      <c r="T15" s="7"/>
      <c r="U15" s="7"/>
      <c r="V15" s="7"/>
      <c r="W15" s="7"/>
      <c r="X15" s="7"/>
      <c r="Y15" s="7"/>
      <c r="Z15" s="7"/>
    </row>
    <row r="16" spans="1:26" ht="30" customHeight="1">
      <c r="A16" s="12"/>
      <c r="B16" s="21">
        <v>10</v>
      </c>
      <c r="C16" s="120"/>
      <c r="D16" s="112"/>
      <c r="E16" s="112"/>
      <c r="F16" s="113"/>
      <c r="G16" s="14"/>
      <c r="H16" s="22">
        <v>10</v>
      </c>
      <c r="I16" s="97" t="str">
        <f ca="1">IFERROR(__xludf.DUMMYFUNCTION("if('子供１'!C17&lt;&gt;"""",googletranslate('子供１'!C17,I$5,""ja""),"""")"),"")</f>
        <v/>
      </c>
      <c r="J16" s="98"/>
      <c r="K16" s="98"/>
      <c r="L16" s="99"/>
      <c r="M16" s="16"/>
      <c r="N16" s="23">
        <v>10</v>
      </c>
      <c r="O16" s="96" t="str">
        <f ca="1">IFERROR(__xludf.DUMMYFUNCTION("if('子供２'!C17&lt;&gt;"""",googletranslate('子供２'!C17,O$5,""ja""),"""")"),"")</f>
        <v/>
      </c>
      <c r="P16" s="94"/>
      <c r="Q16" s="94"/>
      <c r="R16" s="95"/>
      <c r="S16" s="7"/>
      <c r="T16" s="7"/>
      <c r="U16" s="7"/>
      <c r="V16" s="7"/>
      <c r="W16" s="7"/>
      <c r="X16" s="7"/>
      <c r="Y16" s="7"/>
      <c r="Z16" s="7"/>
    </row>
    <row r="17" spans="1:26" ht="30" customHeight="1">
      <c r="A17" s="12"/>
      <c r="B17" s="18">
        <v>11</v>
      </c>
      <c r="C17" s="121"/>
      <c r="D17" s="112"/>
      <c r="E17" s="112"/>
      <c r="F17" s="113"/>
      <c r="G17" s="14"/>
      <c r="H17" s="19">
        <v>11</v>
      </c>
      <c r="I17" s="100" t="str">
        <f ca="1">IFERROR(__xludf.DUMMYFUNCTION("if('子供１'!C18&lt;&gt;"""",googletranslate('子供１'!C18,I$5,""ja""),"""")"),"")</f>
        <v/>
      </c>
      <c r="J17" s="98"/>
      <c r="K17" s="98"/>
      <c r="L17" s="99"/>
      <c r="M17" s="16"/>
      <c r="N17" s="20">
        <v>11</v>
      </c>
      <c r="O17" s="93" t="str">
        <f ca="1">IFERROR(__xludf.DUMMYFUNCTION("if('子供２'!C18&lt;&gt;"""",googletranslate('子供２'!C18,O$5,""ja""),"""")"),"")</f>
        <v/>
      </c>
      <c r="P17" s="94"/>
      <c r="Q17" s="94"/>
      <c r="R17" s="95"/>
      <c r="S17" s="7"/>
      <c r="T17" s="7"/>
      <c r="U17" s="7"/>
      <c r="V17" s="7"/>
      <c r="W17" s="7"/>
      <c r="X17" s="7"/>
      <c r="Y17" s="7"/>
      <c r="Z17" s="7"/>
    </row>
    <row r="18" spans="1:26" ht="30" customHeight="1">
      <c r="A18" s="12"/>
      <c r="B18" s="21">
        <v>12</v>
      </c>
      <c r="C18" s="120"/>
      <c r="D18" s="112"/>
      <c r="E18" s="112"/>
      <c r="F18" s="113"/>
      <c r="G18" s="14"/>
      <c r="H18" s="22">
        <v>12</v>
      </c>
      <c r="I18" s="97" t="str">
        <f ca="1">IFERROR(__xludf.DUMMYFUNCTION("if('子供１'!C19&lt;&gt;"""",googletranslate('子供１'!C19,I$5,""ja""),"""")"),"")</f>
        <v/>
      </c>
      <c r="J18" s="98"/>
      <c r="K18" s="98"/>
      <c r="L18" s="99"/>
      <c r="M18" s="16"/>
      <c r="N18" s="23">
        <v>12</v>
      </c>
      <c r="O18" s="96" t="str">
        <f ca="1">IFERROR(__xludf.DUMMYFUNCTION("if('子供２'!C19&lt;&gt;"""",googletranslate('子供２'!C19,O$5,""ja""),"""")"),"")</f>
        <v/>
      </c>
      <c r="P18" s="94"/>
      <c r="Q18" s="94"/>
      <c r="R18" s="95"/>
      <c r="S18" s="7"/>
      <c r="T18" s="7"/>
      <c r="U18" s="7"/>
      <c r="V18" s="7"/>
      <c r="W18" s="7"/>
      <c r="X18" s="7"/>
      <c r="Y18" s="7"/>
      <c r="Z18" s="7"/>
    </row>
    <row r="19" spans="1:26" ht="30" customHeight="1">
      <c r="A19" s="12"/>
      <c r="B19" s="18">
        <v>13</v>
      </c>
      <c r="C19" s="121"/>
      <c r="D19" s="112"/>
      <c r="E19" s="112"/>
      <c r="F19" s="113"/>
      <c r="G19" s="14"/>
      <c r="H19" s="19">
        <v>13</v>
      </c>
      <c r="I19" s="100" t="str">
        <f ca="1">IFERROR(__xludf.DUMMYFUNCTION("if('子供１'!C20&lt;&gt;"""",googletranslate('子供１'!C20,I$5,""ja""),"""")"),"")</f>
        <v/>
      </c>
      <c r="J19" s="98"/>
      <c r="K19" s="98"/>
      <c r="L19" s="99"/>
      <c r="M19" s="16"/>
      <c r="N19" s="20">
        <v>13</v>
      </c>
      <c r="O19" s="93" t="str">
        <f ca="1">IFERROR(__xludf.DUMMYFUNCTION("if('子供２'!C20&lt;&gt;"""",googletranslate('子供２'!C20,O$5,""ja""),"""")"),"")</f>
        <v/>
      </c>
      <c r="P19" s="94"/>
      <c r="Q19" s="94"/>
      <c r="R19" s="95"/>
      <c r="S19" s="7"/>
      <c r="T19" s="7"/>
      <c r="U19" s="7"/>
      <c r="V19" s="7"/>
      <c r="W19" s="7"/>
      <c r="X19" s="7"/>
      <c r="Y19" s="7"/>
      <c r="Z19" s="7"/>
    </row>
    <row r="20" spans="1:26" ht="30" customHeight="1">
      <c r="A20" s="12"/>
      <c r="B20" s="21">
        <v>14</v>
      </c>
      <c r="C20" s="120"/>
      <c r="D20" s="112"/>
      <c r="E20" s="112"/>
      <c r="F20" s="113"/>
      <c r="G20" s="14"/>
      <c r="H20" s="22">
        <v>14</v>
      </c>
      <c r="I20" s="97" t="str">
        <f ca="1">IFERROR(__xludf.DUMMYFUNCTION("if('子供１'!C21&lt;&gt;"""",googletranslate('子供１'!C21,I$5,""ja""),"""")"),"")</f>
        <v/>
      </c>
      <c r="J20" s="98"/>
      <c r="K20" s="98"/>
      <c r="L20" s="99"/>
      <c r="M20" s="16"/>
      <c r="N20" s="23">
        <v>14</v>
      </c>
      <c r="O20" s="96" t="str">
        <f ca="1">IFERROR(__xludf.DUMMYFUNCTION("if('子供２'!C21&lt;&gt;"""",googletranslate('子供２'!C21,O$5,""ja""),"""")"),"")</f>
        <v/>
      </c>
      <c r="P20" s="94"/>
      <c r="Q20" s="94"/>
      <c r="R20" s="95"/>
      <c r="S20" s="7"/>
      <c r="T20" s="7"/>
      <c r="U20" s="7"/>
      <c r="V20" s="7"/>
      <c r="W20" s="7"/>
      <c r="X20" s="7"/>
      <c r="Y20" s="7"/>
      <c r="Z20" s="7"/>
    </row>
    <row r="21" spans="1:26" ht="30" customHeight="1">
      <c r="A21" s="12"/>
      <c r="B21" s="18">
        <v>15</v>
      </c>
      <c r="C21" s="121"/>
      <c r="D21" s="112"/>
      <c r="E21" s="112"/>
      <c r="F21" s="113"/>
      <c r="G21" s="14"/>
      <c r="H21" s="19">
        <v>15</v>
      </c>
      <c r="I21" s="100" t="str">
        <f ca="1">IFERROR(__xludf.DUMMYFUNCTION("if('子供１'!C22&lt;&gt;"""",googletranslate('子供１'!C22,I$5,""ja""),"""")"),"")</f>
        <v/>
      </c>
      <c r="J21" s="98"/>
      <c r="K21" s="98"/>
      <c r="L21" s="99"/>
      <c r="M21" s="16"/>
      <c r="N21" s="20">
        <v>15</v>
      </c>
      <c r="O21" s="93" t="str">
        <f ca="1">IFERROR(__xludf.DUMMYFUNCTION("if('子供２'!C22&lt;&gt;"""",googletranslate('子供２'!C22,O$5,""ja""),"""")"),"")</f>
        <v/>
      </c>
      <c r="P21" s="94"/>
      <c r="Q21" s="94"/>
      <c r="R21" s="95"/>
      <c r="S21" s="7"/>
      <c r="T21" s="7"/>
      <c r="U21" s="7"/>
      <c r="V21" s="7"/>
      <c r="W21" s="7"/>
      <c r="X21" s="7"/>
      <c r="Y21" s="7"/>
      <c r="Z21" s="7"/>
    </row>
    <row r="22" spans="1:26" ht="30" customHeight="1">
      <c r="A22" s="12"/>
      <c r="B22" s="21">
        <v>16</v>
      </c>
      <c r="C22" s="120"/>
      <c r="D22" s="112"/>
      <c r="E22" s="112"/>
      <c r="F22" s="113"/>
      <c r="G22" s="14"/>
      <c r="H22" s="22">
        <v>16</v>
      </c>
      <c r="I22" s="97" t="str">
        <f ca="1">IFERROR(__xludf.DUMMYFUNCTION("if('子供１'!C23&lt;&gt;"""",googletranslate('子供１'!C23,I$5,""ja""),"""")"),"")</f>
        <v/>
      </c>
      <c r="J22" s="98"/>
      <c r="K22" s="98"/>
      <c r="L22" s="99"/>
      <c r="M22" s="16"/>
      <c r="N22" s="23">
        <v>16</v>
      </c>
      <c r="O22" s="96" t="str">
        <f ca="1">IFERROR(__xludf.DUMMYFUNCTION("if('子供２'!C23&lt;&gt;"""",googletranslate('子供２'!C23,O$5,""ja""),"""")"),"")</f>
        <v/>
      </c>
      <c r="P22" s="94"/>
      <c r="Q22" s="94"/>
      <c r="R22" s="95"/>
      <c r="S22" s="7"/>
      <c r="T22" s="7"/>
      <c r="U22" s="7"/>
      <c r="V22" s="7"/>
      <c r="W22" s="7"/>
      <c r="X22" s="7"/>
      <c r="Y22" s="7"/>
      <c r="Z22" s="7"/>
    </row>
    <row r="23" spans="1:26" ht="30" customHeight="1">
      <c r="A23" s="12"/>
      <c r="B23" s="18">
        <v>17</v>
      </c>
      <c r="C23" s="121"/>
      <c r="D23" s="112"/>
      <c r="E23" s="112"/>
      <c r="F23" s="113"/>
      <c r="G23" s="14"/>
      <c r="H23" s="19">
        <v>17</v>
      </c>
      <c r="I23" s="100" t="str">
        <f ca="1">IFERROR(__xludf.DUMMYFUNCTION("if('子供１'!C24&lt;&gt;"""",googletranslate('子供１'!C24,I$5,""ja""),"""")"),"")</f>
        <v/>
      </c>
      <c r="J23" s="98"/>
      <c r="K23" s="98"/>
      <c r="L23" s="99"/>
      <c r="M23" s="16"/>
      <c r="N23" s="20">
        <v>17</v>
      </c>
      <c r="O23" s="93" t="str">
        <f ca="1">IFERROR(__xludf.DUMMYFUNCTION("if('子供２'!C24&lt;&gt;"""",googletranslate('子供２'!C24,O$5,""ja""),"""")"),"")</f>
        <v/>
      </c>
      <c r="P23" s="94"/>
      <c r="Q23" s="94"/>
      <c r="R23" s="95"/>
      <c r="S23" s="7"/>
      <c r="T23" s="7"/>
      <c r="U23" s="7"/>
      <c r="V23" s="7"/>
      <c r="W23" s="7"/>
      <c r="X23" s="7"/>
      <c r="Y23" s="7"/>
      <c r="Z23" s="7"/>
    </row>
    <row r="24" spans="1:26" ht="30" customHeight="1">
      <c r="A24" s="12"/>
      <c r="B24" s="21">
        <v>18</v>
      </c>
      <c r="C24" s="120"/>
      <c r="D24" s="112"/>
      <c r="E24" s="112"/>
      <c r="F24" s="113"/>
      <c r="G24" s="14"/>
      <c r="H24" s="22">
        <v>18</v>
      </c>
      <c r="I24" s="97" t="str">
        <f ca="1">IFERROR(__xludf.DUMMYFUNCTION("if('子供１'!C25&lt;&gt;"""",googletranslate('子供１'!C25,I$5,""ja""),"""")"),"")</f>
        <v/>
      </c>
      <c r="J24" s="98"/>
      <c r="K24" s="98"/>
      <c r="L24" s="99"/>
      <c r="M24" s="16"/>
      <c r="N24" s="23">
        <v>18</v>
      </c>
      <c r="O24" s="96" t="str">
        <f ca="1">IFERROR(__xludf.DUMMYFUNCTION("if('子供２'!C25&lt;&gt;"""",googletranslate('子供２'!C25,O$5,""ja""),"""")"),"")</f>
        <v/>
      </c>
      <c r="P24" s="94"/>
      <c r="Q24" s="94"/>
      <c r="R24" s="95"/>
      <c r="S24" s="7"/>
      <c r="T24" s="7"/>
      <c r="U24" s="7"/>
      <c r="V24" s="7"/>
      <c r="W24" s="7"/>
      <c r="X24" s="7"/>
      <c r="Y24" s="7"/>
      <c r="Z24" s="7"/>
    </row>
    <row r="25" spans="1:26" ht="30" customHeight="1">
      <c r="A25" s="12"/>
      <c r="B25" s="18">
        <v>19</v>
      </c>
      <c r="C25" s="121"/>
      <c r="D25" s="112"/>
      <c r="E25" s="112"/>
      <c r="F25" s="113"/>
      <c r="G25" s="14"/>
      <c r="H25" s="19">
        <v>19</v>
      </c>
      <c r="I25" s="100" t="str">
        <f ca="1">IFERROR(__xludf.DUMMYFUNCTION("if('子供１'!C26&lt;&gt;"""",googletranslate('子供１'!C26,I$5,""ja""),"""")"),"")</f>
        <v/>
      </c>
      <c r="J25" s="98"/>
      <c r="K25" s="98"/>
      <c r="L25" s="99"/>
      <c r="M25" s="16"/>
      <c r="N25" s="20">
        <v>19</v>
      </c>
      <c r="O25" s="93" t="str">
        <f ca="1">IFERROR(__xludf.DUMMYFUNCTION("if('子供２'!C26&lt;&gt;"""",googletranslate('子供２'!C26,O$5,""ja""),"""")"),"")</f>
        <v/>
      </c>
      <c r="P25" s="94"/>
      <c r="Q25" s="94"/>
      <c r="R25" s="95"/>
      <c r="S25" s="7"/>
      <c r="T25" s="7"/>
      <c r="U25" s="7"/>
      <c r="V25" s="7"/>
      <c r="W25" s="7"/>
      <c r="X25" s="7"/>
      <c r="Y25" s="7"/>
      <c r="Z25" s="7"/>
    </row>
    <row r="26" spans="1:26" ht="30" customHeight="1">
      <c r="A26" s="12"/>
      <c r="B26" s="21">
        <v>20</v>
      </c>
      <c r="C26" s="120"/>
      <c r="D26" s="112"/>
      <c r="E26" s="112"/>
      <c r="F26" s="113"/>
      <c r="G26" s="14"/>
      <c r="H26" s="22">
        <v>20</v>
      </c>
      <c r="I26" s="97" t="str">
        <f ca="1">IFERROR(__xludf.DUMMYFUNCTION("if('子供１'!C27&lt;&gt;"""",googletranslate('子供１'!C27,I$5,""ja""),"""")"),"")</f>
        <v/>
      </c>
      <c r="J26" s="98"/>
      <c r="K26" s="98"/>
      <c r="L26" s="99"/>
      <c r="M26" s="16"/>
      <c r="N26" s="23">
        <v>20</v>
      </c>
      <c r="O26" s="96" t="str">
        <f ca="1">IFERROR(__xludf.DUMMYFUNCTION("if('子供２'!C27&lt;&gt;"""",googletranslate('子供２'!C27,O$5,""ja""),"""")"),"")</f>
        <v/>
      </c>
      <c r="P26" s="94"/>
      <c r="Q26" s="94"/>
      <c r="R26" s="95"/>
      <c r="S26" s="7"/>
      <c r="T26" s="7"/>
      <c r="U26" s="7"/>
      <c r="V26" s="7"/>
      <c r="W26" s="7"/>
      <c r="X26" s="7"/>
      <c r="Y26" s="7"/>
      <c r="Z26" s="7"/>
    </row>
    <row r="27" spans="1:26" ht="30" customHeight="1">
      <c r="A27" s="12"/>
      <c r="B27" s="18">
        <v>21</v>
      </c>
      <c r="C27" s="121"/>
      <c r="D27" s="112"/>
      <c r="E27" s="112"/>
      <c r="F27" s="113"/>
      <c r="G27" s="14"/>
      <c r="H27" s="19">
        <v>21</v>
      </c>
      <c r="I27" s="100" t="str">
        <f ca="1">IFERROR(__xludf.DUMMYFUNCTION("if('子供１'!C28&lt;&gt;"""",googletranslate('子供１'!C28,I$5,""ja""),"""")"),"")</f>
        <v/>
      </c>
      <c r="J27" s="98"/>
      <c r="K27" s="98"/>
      <c r="L27" s="99"/>
      <c r="M27" s="16"/>
      <c r="N27" s="20">
        <v>21</v>
      </c>
      <c r="O27" s="93" t="str">
        <f ca="1">IFERROR(__xludf.DUMMYFUNCTION("if('子供２'!C28&lt;&gt;"""",googletranslate('子供２'!C28,O$5,""ja""),"""")"),"")</f>
        <v/>
      </c>
      <c r="P27" s="94"/>
      <c r="Q27" s="94"/>
      <c r="R27" s="95"/>
      <c r="S27" s="7"/>
      <c r="T27" s="7"/>
      <c r="U27" s="7"/>
      <c r="V27" s="7"/>
      <c r="W27" s="7"/>
      <c r="X27" s="7"/>
      <c r="Y27" s="7"/>
      <c r="Z27" s="7"/>
    </row>
    <row r="28" spans="1:26" ht="30" customHeight="1">
      <c r="A28" s="12"/>
      <c r="B28" s="21">
        <v>22</v>
      </c>
      <c r="C28" s="120"/>
      <c r="D28" s="112"/>
      <c r="E28" s="112"/>
      <c r="F28" s="113"/>
      <c r="G28" s="14"/>
      <c r="H28" s="22">
        <v>22</v>
      </c>
      <c r="I28" s="97" t="str">
        <f ca="1">IFERROR(__xludf.DUMMYFUNCTION("if('子供１'!C29&lt;&gt;"""",googletranslate('子供１'!C29,I$5,""ja""),"""")"),"")</f>
        <v/>
      </c>
      <c r="J28" s="98"/>
      <c r="K28" s="98"/>
      <c r="L28" s="99"/>
      <c r="M28" s="16"/>
      <c r="N28" s="23">
        <v>22</v>
      </c>
      <c r="O28" s="96" t="str">
        <f ca="1">IFERROR(__xludf.DUMMYFUNCTION("if('子供２'!C29&lt;&gt;"""",googletranslate('子供２'!C29,O$5,""ja""),"""")"),"")</f>
        <v/>
      </c>
      <c r="P28" s="94"/>
      <c r="Q28" s="94"/>
      <c r="R28" s="95"/>
      <c r="S28" s="7"/>
      <c r="T28" s="7"/>
      <c r="U28" s="7"/>
      <c r="V28" s="7"/>
      <c r="W28" s="7"/>
      <c r="X28" s="7"/>
      <c r="Y28" s="7"/>
      <c r="Z28" s="7"/>
    </row>
    <row r="29" spans="1:26" ht="30" customHeight="1">
      <c r="A29" s="12"/>
      <c r="B29" s="18">
        <v>23</v>
      </c>
      <c r="C29" s="121"/>
      <c r="D29" s="112"/>
      <c r="E29" s="112"/>
      <c r="F29" s="113"/>
      <c r="G29" s="14"/>
      <c r="H29" s="19">
        <v>23</v>
      </c>
      <c r="I29" s="100" t="str">
        <f ca="1">IFERROR(__xludf.DUMMYFUNCTION("if('子供１'!C30&lt;&gt;"""",googletranslate('子供１'!C30,I$5,""ja""),"""")"),"")</f>
        <v/>
      </c>
      <c r="J29" s="98"/>
      <c r="K29" s="98"/>
      <c r="L29" s="99"/>
      <c r="M29" s="16"/>
      <c r="N29" s="20">
        <v>23</v>
      </c>
      <c r="O29" s="93" t="str">
        <f ca="1">IFERROR(__xludf.DUMMYFUNCTION("if('子供２'!C30&lt;&gt;"""",googletranslate('子供２'!C30,O$5,""ja""),"""")"),"")</f>
        <v/>
      </c>
      <c r="P29" s="94"/>
      <c r="Q29" s="94"/>
      <c r="R29" s="95"/>
      <c r="S29" s="7"/>
      <c r="T29" s="7"/>
      <c r="U29" s="7"/>
      <c r="V29" s="7"/>
      <c r="W29" s="7"/>
      <c r="X29" s="7"/>
      <c r="Y29" s="7"/>
      <c r="Z29" s="7"/>
    </row>
    <row r="30" spans="1:26" ht="30" customHeight="1">
      <c r="A30" s="12"/>
      <c r="B30" s="21">
        <v>24</v>
      </c>
      <c r="C30" s="120"/>
      <c r="D30" s="112"/>
      <c r="E30" s="112"/>
      <c r="F30" s="113"/>
      <c r="G30" s="14"/>
      <c r="H30" s="22">
        <v>24</v>
      </c>
      <c r="I30" s="97" t="str">
        <f ca="1">IFERROR(__xludf.DUMMYFUNCTION("if('子供１'!C31&lt;&gt;"""",googletranslate('子供１'!C31,I$5,""ja""),"""")"),"")</f>
        <v/>
      </c>
      <c r="J30" s="98"/>
      <c r="K30" s="98"/>
      <c r="L30" s="99"/>
      <c r="M30" s="16"/>
      <c r="N30" s="23">
        <v>24</v>
      </c>
      <c r="O30" s="96" t="str">
        <f ca="1">IFERROR(__xludf.DUMMYFUNCTION("if('子供２'!C31&lt;&gt;"""",googletranslate('子供２'!C31,O$5,""ja""),"""")"),"")</f>
        <v/>
      </c>
      <c r="P30" s="94"/>
      <c r="Q30" s="94"/>
      <c r="R30" s="95"/>
      <c r="S30" s="7"/>
      <c r="T30" s="7"/>
      <c r="U30" s="7"/>
      <c r="V30" s="7"/>
      <c r="W30" s="7"/>
      <c r="X30" s="7"/>
      <c r="Y30" s="7"/>
      <c r="Z30" s="7"/>
    </row>
    <row r="31" spans="1:26" ht="30" customHeight="1">
      <c r="A31" s="12"/>
      <c r="B31" s="24">
        <v>25</v>
      </c>
      <c r="C31" s="125"/>
      <c r="D31" s="126"/>
      <c r="E31" s="126"/>
      <c r="F31" s="127"/>
      <c r="G31" s="14"/>
      <c r="H31" s="25">
        <v>25</v>
      </c>
      <c r="I31" s="122" t="str">
        <f ca="1">IFERROR(__xludf.DUMMYFUNCTION("if('子供１'!C32&lt;&gt;"""",googletranslate('子供１'!C32,I$5,""ja""),"""")"),"")</f>
        <v/>
      </c>
      <c r="J31" s="115"/>
      <c r="K31" s="115"/>
      <c r="L31" s="108"/>
      <c r="M31" s="16"/>
      <c r="N31" s="26">
        <v>25</v>
      </c>
      <c r="O31" s="123" t="str">
        <f ca="1">IFERROR(__xludf.DUMMYFUNCTION("if('子供２'!C32&lt;&gt;"""",googletranslate('子供２'!C32,O$5,""ja""),"""")"),"")</f>
        <v/>
      </c>
      <c r="P31" s="124"/>
      <c r="Q31" s="124"/>
      <c r="R31" s="110"/>
      <c r="S31" s="7"/>
      <c r="T31" s="7"/>
      <c r="U31" s="7"/>
      <c r="V31" s="7"/>
      <c r="W31" s="7"/>
      <c r="X31" s="7"/>
      <c r="Y31" s="7"/>
      <c r="Z31" s="7"/>
    </row>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1">
    <mergeCell ref="C31:F31"/>
    <mergeCell ref="C22:F22"/>
    <mergeCell ref="C23:F23"/>
    <mergeCell ref="C24:F24"/>
    <mergeCell ref="C25:F25"/>
    <mergeCell ref="C26:F26"/>
    <mergeCell ref="C27:F27"/>
    <mergeCell ref="C28:F28"/>
    <mergeCell ref="O27:R27"/>
    <mergeCell ref="O28:R28"/>
    <mergeCell ref="O29:R29"/>
    <mergeCell ref="O30:R30"/>
    <mergeCell ref="O31:R31"/>
    <mergeCell ref="I31:L31"/>
    <mergeCell ref="I14:L14"/>
    <mergeCell ref="I15:L15"/>
    <mergeCell ref="I16:L16"/>
    <mergeCell ref="I17:L17"/>
    <mergeCell ref="I18:L18"/>
    <mergeCell ref="I19:L19"/>
    <mergeCell ref="I20:L20"/>
    <mergeCell ref="C21:F21"/>
    <mergeCell ref="I27:L27"/>
    <mergeCell ref="I28:L28"/>
    <mergeCell ref="I29:L29"/>
    <mergeCell ref="I30:L30"/>
    <mergeCell ref="C29:F29"/>
    <mergeCell ref="C30:F30"/>
    <mergeCell ref="I21:L21"/>
    <mergeCell ref="I22:L22"/>
    <mergeCell ref="C16:F16"/>
    <mergeCell ref="C17:F17"/>
    <mergeCell ref="C18:F18"/>
    <mergeCell ref="C19:F19"/>
    <mergeCell ref="C20:F20"/>
    <mergeCell ref="C11:F11"/>
    <mergeCell ref="C12:F12"/>
    <mergeCell ref="C13:F13"/>
    <mergeCell ref="C14:F14"/>
    <mergeCell ref="C15:F15"/>
    <mergeCell ref="C7:F7"/>
    <mergeCell ref="O8:R8"/>
    <mergeCell ref="C8:F8"/>
    <mergeCell ref="C9:F9"/>
    <mergeCell ref="C10:F10"/>
    <mergeCell ref="B2:R2"/>
    <mergeCell ref="I4:J4"/>
    <mergeCell ref="O4:P4"/>
    <mergeCell ref="C6:F6"/>
    <mergeCell ref="I6:L6"/>
    <mergeCell ref="I12:L12"/>
    <mergeCell ref="I13:L13"/>
    <mergeCell ref="O6:R6"/>
    <mergeCell ref="O7:R7"/>
    <mergeCell ref="O9:R9"/>
    <mergeCell ref="O10:R10"/>
    <mergeCell ref="O11:R11"/>
    <mergeCell ref="O12:R12"/>
    <mergeCell ref="O13:R13"/>
    <mergeCell ref="I7:L7"/>
    <mergeCell ref="I8:L8"/>
    <mergeCell ref="I9:L9"/>
    <mergeCell ref="I10:L10"/>
    <mergeCell ref="I11:L11"/>
    <mergeCell ref="O23:R23"/>
    <mergeCell ref="I24:L24"/>
    <mergeCell ref="O24:R24"/>
    <mergeCell ref="O25:R25"/>
    <mergeCell ref="O26:R26"/>
    <mergeCell ref="I25:L25"/>
    <mergeCell ref="I26:L26"/>
    <mergeCell ref="I23:L23"/>
    <mergeCell ref="O21:R21"/>
    <mergeCell ref="O22:R22"/>
    <mergeCell ref="O14:R14"/>
    <mergeCell ref="O15:R15"/>
    <mergeCell ref="O16:R16"/>
    <mergeCell ref="O17:R17"/>
    <mergeCell ref="O18:R18"/>
    <mergeCell ref="O19:R19"/>
    <mergeCell ref="O20:R20"/>
  </mergeCells>
  <phoneticPr fontId="28"/>
  <pageMargins left="0.74791666666666701" right="0.74791666666666701" top="0.98402777777777795" bottom="0.98402777777777795" header="0" footer="0"/>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xr:uid="{00000000-0002-0000-0100-000000000000}">
          <x14:formula1>
            <xm:f>対応言語!$B$4:$B$17</xm:f>
          </x14:formula1>
          <xm:sqref>I4 O4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sheetPr>
  <dimension ref="A1:Z1000"/>
  <sheetViews>
    <sheetView workbookViewId="0"/>
  </sheetViews>
  <sheetFormatPr defaultColWidth="12.54296875" defaultRowHeight="15" customHeight="1"/>
  <cols>
    <col min="1" max="2" width="6.453125" customWidth="1"/>
    <col min="3" max="7" width="12.54296875" customWidth="1"/>
    <col min="8" max="8" width="6.453125" customWidth="1"/>
    <col min="9" max="26" width="12.54296875" customWidth="1"/>
  </cols>
  <sheetData>
    <row r="1" spans="1:26" ht="15.75" customHeight="1">
      <c r="A1" s="7"/>
      <c r="B1" s="27" t="s">
        <v>54</v>
      </c>
      <c r="C1" s="7"/>
      <c r="D1" s="7"/>
      <c r="E1" s="7"/>
      <c r="F1" s="7"/>
      <c r="G1" s="7"/>
      <c r="H1" s="7"/>
      <c r="I1" s="7"/>
      <c r="J1" s="7"/>
      <c r="K1" s="7"/>
      <c r="L1" s="7"/>
      <c r="M1" s="7"/>
      <c r="N1" s="7"/>
      <c r="O1" s="7"/>
      <c r="P1" s="7"/>
      <c r="Q1" s="7"/>
      <c r="R1" s="7"/>
      <c r="S1" s="7"/>
      <c r="T1" s="7"/>
      <c r="U1" s="7"/>
      <c r="V1" s="7"/>
      <c r="W1" s="7"/>
      <c r="X1" s="7"/>
      <c r="Y1" s="7"/>
      <c r="Z1" s="7"/>
    </row>
    <row r="2" spans="1:26" ht="28.5" customHeight="1">
      <c r="A2" s="7"/>
      <c r="B2" s="28" t="str">
        <f ca="1">IFERROR(__xludf.DUMMYFUNCTION("googletranslate(B1,""ja"",'先生'!I5)"),"Please enter what you want to talk about in the box on the left.")</f>
        <v>Please enter what you want to talk about in the box on the left.</v>
      </c>
      <c r="C2" s="7"/>
      <c r="D2" s="7"/>
      <c r="E2" s="7"/>
      <c r="F2" s="7"/>
      <c r="G2" s="7"/>
      <c r="H2" s="7"/>
      <c r="I2" s="7"/>
      <c r="J2" s="7"/>
      <c r="K2" s="7"/>
      <c r="L2" s="7"/>
      <c r="M2" s="7"/>
      <c r="N2" s="7"/>
      <c r="O2" s="7"/>
      <c r="P2" s="7"/>
      <c r="Q2" s="7"/>
      <c r="R2" s="7"/>
      <c r="S2" s="7"/>
      <c r="T2" s="7"/>
      <c r="U2" s="7"/>
      <c r="V2" s="7"/>
      <c r="W2" s="7"/>
      <c r="X2" s="7"/>
      <c r="Y2" s="7"/>
      <c r="Z2" s="7"/>
    </row>
    <row r="3" spans="1:26" ht="15.75" customHeight="1">
      <c r="A3" s="7"/>
      <c r="B3" s="27" t="s">
        <v>55</v>
      </c>
      <c r="C3" s="7"/>
      <c r="D3" s="7"/>
      <c r="E3" s="7"/>
      <c r="F3" s="7"/>
      <c r="G3" s="7"/>
      <c r="H3" s="7"/>
      <c r="I3" s="7"/>
      <c r="J3" s="7"/>
      <c r="K3" s="7"/>
      <c r="L3" s="7"/>
      <c r="M3" s="7"/>
      <c r="N3" s="7"/>
      <c r="O3" s="7"/>
      <c r="P3" s="7"/>
      <c r="Q3" s="7"/>
      <c r="R3" s="7"/>
      <c r="S3" s="7"/>
      <c r="T3" s="7"/>
      <c r="U3" s="7"/>
      <c r="V3" s="7"/>
      <c r="W3" s="7"/>
      <c r="X3" s="7"/>
      <c r="Y3" s="7"/>
      <c r="Z3" s="7"/>
    </row>
    <row r="4" spans="1:26" ht="30" customHeight="1">
      <c r="A4" s="7"/>
      <c r="B4" s="28" t="str">
        <f ca="1">IFERROR(__xludf.DUMMYFUNCTION("googletranslate(B3,""ja"",'先生'!I5)"),"Additionally, messages from the teacher will be displayed in the right frame.")</f>
        <v>Additionally, messages from the teacher will be displayed in the right frame.</v>
      </c>
      <c r="C4" s="7"/>
      <c r="D4" s="7"/>
      <c r="E4" s="7"/>
      <c r="F4" s="7"/>
      <c r="G4" s="7"/>
      <c r="H4" s="7"/>
      <c r="I4" s="7"/>
      <c r="J4" s="7"/>
      <c r="K4" s="7"/>
      <c r="L4" s="7"/>
      <c r="M4" s="7"/>
      <c r="N4" s="7"/>
      <c r="O4" s="7"/>
      <c r="P4" s="7"/>
      <c r="Q4" s="7"/>
      <c r="R4" s="7"/>
      <c r="S4" s="7"/>
      <c r="T4" s="7"/>
      <c r="U4" s="7"/>
      <c r="V4" s="7"/>
      <c r="W4" s="7"/>
      <c r="X4" s="7"/>
      <c r="Y4" s="7"/>
      <c r="Z4" s="7"/>
    </row>
    <row r="5" spans="1:26" ht="15.75" customHeight="1">
      <c r="A5" s="7"/>
      <c r="B5" s="7"/>
      <c r="C5" s="7"/>
      <c r="D5" s="7"/>
      <c r="E5" s="7"/>
      <c r="F5" s="7"/>
      <c r="G5" s="7"/>
      <c r="H5" s="7"/>
      <c r="I5" s="7"/>
      <c r="J5" s="7"/>
      <c r="K5" s="7"/>
      <c r="L5" s="7"/>
      <c r="M5" s="7"/>
      <c r="N5" s="7"/>
      <c r="O5" s="7"/>
      <c r="P5" s="7"/>
      <c r="Q5" s="7"/>
      <c r="R5" s="7"/>
      <c r="S5" s="7"/>
      <c r="T5" s="7"/>
      <c r="U5" s="7"/>
      <c r="V5" s="7"/>
      <c r="W5" s="7"/>
      <c r="X5" s="7"/>
      <c r="Y5" s="7"/>
      <c r="Z5" s="7"/>
    </row>
    <row r="6" spans="1:26" ht="15.75" customHeight="1">
      <c r="A6" s="7"/>
      <c r="B6" s="11"/>
      <c r="C6" s="29" t="s">
        <v>56</v>
      </c>
      <c r="D6" s="11"/>
      <c r="E6" s="11"/>
      <c r="F6" s="11"/>
      <c r="G6" s="7"/>
      <c r="H6" s="80"/>
      <c r="I6" s="84" t="s">
        <v>57</v>
      </c>
      <c r="J6" s="80"/>
      <c r="K6" s="80"/>
      <c r="L6" s="80"/>
      <c r="M6" s="7"/>
      <c r="N6" s="7"/>
      <c r="O6" s="7"/>
      <c r="P6" s="7"/>
      <c r="Q6" s="7"/>
      <c r="R6" s="7"/>
      <c r="S6" s="7"/>
      <c r="T6" s="7"/>
      <c r="U6" s="7"/>
      <c r="V6" s="7"/>
      <c r="W6" s="7"/>
      <c r="X6" s="7"/>
      <c r="Y6" s="7"/>
      <c r="Z6" s="7"/>
    </row>
    <row r="7" spans="1:26" ht="15.75" customHeight="1">
      <c r="A7" s="12"/>
      <c r="B7" s="13" t="s">
        <v>44</v>
      </c>
      <c r="C7" s="111" t="str">
        <f ca="1">IFERROR(__xludf.DUMMYFUNCTION("googletranslate(C6,""ja"",'先生'!I5)"),"Please enter here.")</f>
        <v>Please enter here.</v>
      </c>
      <c r="D7" s="112"/>
      <c r="E7" s="112"/>
      <c r="F7" s="113"/>
      <c r="G7" s="14"/>
      <c r="H7" s="30" t="s">
        <v>44</v>
      </c>
      <c r="I7" s="128" t="str">
        <f ca="1">IFERROR(__xludf.DUMMYFUNCTION("googletranslate(I6,""ja"",'先生'!I5)"),"A message from your teacher will be displayed.")</f>
        <v>A message from your teacher will be displayed.</v>
      </c>
      <c r="J7" s="115"/>
      <c r="K7" s="115"/>
      <c r="L7" s="108"/>
      <c r="M7" s="7"/>
      <c r="N7" s="7"/>
      <c r="O7" s="7"/>
      <c r="P7" s="7"/>
      <c r="Q7" s="7"/>
      <c r="R7" s="7"/>
      <c r="S7" s="7"/>
      <c r="T7" s="7"/>
      <c r="U7" s="7"/>
      <c r="V7" s="7"/>
      <c r="W7" s="7"/>
      <c r="X7" s="7"/>
      <c r="Y7" s="7"/>
      <c r="Z7" s="7"/>
    </row>
    <row r="8" spans="1:26" ht="30" customHeight="1">
      <c r="A8" s="12"/>
      <c r="B8" s="18">
        <v>1</v>
      </c>
      <c r="C8" s="119" t="s">
        <v>58</v>
      </c>
      <c r="D8" s="112"/>
      <c r="E8" s="112"/>
      <c r="F8" s="113"/>
      <c r="G8" s="14"/>
      <c r="H8" s="31">
        <v>1</v>
      </c>
      <c r="I8" s="103" t="str">
        <f ca="1">IFERROR(__xludf.DUMMYFUNCTION("if('先生'!C7&lt;&gt;"""",googletranslate('先生'!C7,""ja"",'先生'!I$5),"""")"),"What is your favorite food?")</f>
        <v>What is your favorite food?</v>
      </c>
      <c r="J8" s="98"/>
      <c r="K8" s="98"/>
      <c r="L8" s="99"/>
      <c r="M8" s="7"/>
      <c r="N8" s="7"/>
      <c r="O8" s="7"/>
      <c r="P8" s="7"/>
      <c r="Q8" s="7"/>
      <c r="R8" s="7"/>
      <c r="S8" s="7"/>
      <c r="T8" s="7"/>
      <c r="U8" s="7"/>
      <c r="V8" s="7"/>
      <c r="W8" s="7"/>
      <c r="X8" s="7"/>
      <c r="Y8" s="7"/>
      <c r="Z8" s="7"/>
    </row>
    <row r="9" spans="1:26" ht="30" customHeight="1">
      <c r="A9" s="12"/>
      <c r="B9" s="21">
        <v>2</v>
      </c>
      <c r="C9" s="129" t="s">
        <v>59</v>
      </c>
      <c r="D9" s="112"/>
      <c r="E9" s="112"/>
      <c r="F9" s="113"/>
      <c r="G9" s="14"/>
      <c r="H9" s="32">
        <v>2</v>
      </c>
      <c r="I9" s="104" t="str">
        <f ca="1">IFERROR(__xludf.DUMMYFUNCTION("if('先生'!C8&lt;&gt;"""",googletranslate('先生'!C8,""ja"",'先生'!I$5),"""")"),"I like sushi.")</f>
        <v>I like sushi.</v>
      </c>
      <c r="J9" s="98"/>
      <c r="K9" s="98"/>
      <c r="L9" s="99"/>
      <c r="M9" s="7"/>
      <c r="N9" s="7"/>
      <c r="O9" s="7"/>
      <c r="P9" s="7"/>
      <c r="Q9" s="7"/>
      <c r="R9" s="7"/>
      <c r="S9" s="7"/>
      <c r="T9" s="7"/>
      <c r="U9" s="7"/>
      <c r="V9" s="7"/>
      <c r="W9" s="7"/>
      <c r="X9" s="7"/>
      <c r="Y9" s="7"/>
      <c r="Z9" s="7"/>
    </row>
    <row r="10" spans="1:26" ht="30" customHeight="1">
      <c r="A10" s="12"/>
      <c r="B10" s="18">
        <v>3</v>
      </c>
      <c r="C10" s="119" t="s">
        <v>60</v>
      </c>
      <c r="D10" s="112"/>
      <c r="E10" s="112"/>
      <c r="F10" s="113"/>
      <c r="G10" s="14"/>
      <c r="H10" s="31">
        <v>3</v>
      </c>
      <c r="I10" s="103" t="str">
        <f ca="1">IFERROR(__xludf.DUMMYFUNCTION("if('先生'!C9&lt;&gt;"""",googletranslate('先生'!C9,""ja"",'先生'!I$5),"""")"),"I'm planning to go out to dinner with a friend this coming weekend.")</f>
        <v>I'm planning to go out to dinner with a friend this coming weekend.</v>
      </c>
      <c r="J10" s="98"/>
      <c r="K10" s="98"/>
      <c r="L10" s="99"/>
      <c r="M10" s="7"/>
      <c r="N10" s="7"/>
      <c r="O10" s="7"/>
      <c r="P10" s="7"/>
      <c r="Q10" s="7"/>
      <c r="R10" s="7"/>
      <c r="S10" s="7"/>
      <c r="T10" s="7"/>
      <c r="U10" s="7"/>
      <c r="V10" s="7"/>
      <c r="W10" s="7"/>
      <c r="X10" s="7"/>
      <c r="Y10" s="7"/>
      <c r="Z10" s="7"/>
    </row>
    <row r="11" spans="1:26" ht="30" customHeight="1">
      <c r="A11" s="12"/>
      <c r="B11" s="21">
        <v>4</v>
      </c>
      <c r="C11" s="120"/>
      <c r="D11" s="112"/>
      <c r="E11" s="112"/>
      <c r="F11" s="113"/>
      <c r="G11" s="14"/>
      <c r="H11" s="32">
        <v>4</v>
      </c>
      <c r="I11" s="104" t="str">
        <f ca="1">IFERROR(__xludf.DUMMYFUNCTION("if('先生'!C10&lt;&gt;"""",googletranslate('先生'!C10,""ja"",'先生'!I$5),"""")"),"Please open page 20 of the text.")</f>
        <v>Please open page 20 of the text.</v>
      </c>
      <c r="J11" s="98"/>
      <c r="K11" s="98"/>
      <c r="L11" s="99"/>
      <c r="M11" s="7"/>
      <c r="N11" s="7"/>
      <c r="O11" s="7"/>
      <c r="P11" s="7"/>
      <c r="Q11" s="7"/>
      <c r="R11" s="7"/>
      <c r="S11" s="7"/>
      <c r="T11" s="7"/>
      <c r="U11" s="7"/>
      <c r="V11" s="7"/>
      <c r="W11" s="7"/>
      <c r="X11" s="7"/>
      <c r="Y11" s="7"/>
      <c r="Z11" s="7"/>
    </row>
    <row r="12" spans="1:26" ht="30" customHeight="1">
      <c r="A12" s="12"/>
      <c r="B12" s="18">
        <v>5</v>
      </c>
      <c r="C12" s="121"/>
      <c r="D12" s="112"/>
      <c r="E12" s="112"/>
      <c r="F12" s="113"/>
      <c r="G12" s="14"/>
      <c r="H12" s="31">
        <v>5</v>
      </c>
      <c r="I12" s="103" t="str">
        <f ca="1">IFERROR(__xludf.DUMMYFUNCTION("if('先生'!C11&lt;&gt;"""",googletranslate('先生'!C11,""ja"",'先生'!I$5),"""")"),"Mr. Ken, could you please come to the blackboard and solve problem number 5?")</f>
        <v>Mr. Ken, could you please come to the blackboard and solve problem number 5?</v>
      </c>
      <c r="J12" s="98"/>
      <c r="K12" s="98"/>
      <c r="L12" s="99"/>
      <c r="M12" s="7"/>
      <c r="N12" s="7"/>
      <c r="O12" s="7"/>
      <c r="P12" s="7"/>
      <c r="Q12" s="7"/>
      <c r="R12" s="7"/>
      <c r="S12" s="7"/>
      <c r="T12" s="7"/>
      <c r="U12" s="7"/>
      <c r="V12" s="7"/>
      <c r="W12" s="7"/>
      <c r="X12" s="7"/>
      <c r="Y12" s="7"/>
      <c r="Z12" s="7"/>
    </row>
    <row r="13" spans="1:26" ht="30" customHeight="1">
      <c r="A13" s="12"/>
      <c r="B13" s="21">
        <v>6</v>
      </c>
      <c r="C13" s="120"/>
      <c r="D13" s="112"/>
      <c r="E13" s="112"/>
      <c r="F13" s="113"/>
      <c r="G13" s="14"/>
      <c r="H13" s="32">
        <v>6</v>
      </c>
      <c r="I13" s="104" t="str">
        <f ca="1">IFERROR(__xludf.DUMMYFUNCTION("if('先生'!C12&lt;&gt;"""",googletranslate('先生'!C12,""ja"",'先生'!I$5),"""")"),"Do you have any food allergies?")</f>
        <v>Do you have any food allergies?</v>
      </c>
      <c r="J13" s="98"/>
      <c r="K13" s="98"/>
      <c r="L13" s="99"/>
      <c r="M13" s="7"/>
      <c r="N13" s="7"/>
      <c r="O13" s="7"/>
      <c r="P13" s="7"/>
      <c r="Q13" s="7"/>
      <c r="R13" s="7"/>
      <c r="S13" s="7"/>
      <c r="T13" s="7"/>
      <c r="U13" s="7"/>
      <c r="V13" s="7"/>
      <c r="W13" s="7"/>
      <c r="X13" s="7"/>
      <c r="Y13" s="7"/>
      <c r="Z13" s="7"/>
    </row>
    <row r="14" spans="1:26" ht="30" customHeight="1">
      <c r="A14" s="12"/>
      <c r="B14" s="18">
        <v>7</v>
      </c>
      <c r="C14" s="121"/>
      <c r="D14" s="112"/>
      <c r="E14" s="112"/>
      <c r="F14" s="113"/>
      <c r="G14" s="14"/>
      <c r="H14" s="31">
        <v>7</v>
      </c>
      <c r="I14" s="103" t="str">
        <f ca="1">IFERROR(__xludf.DUMMYFUNCTION("if('先生'!C13&lt;&gt;"""",googletranslate('先生'!C13,""ja"",'先生'!I$5),"""")"),"")</f>
        <v/>
      </c>
      <c r="J14" s="98"/>
      <c r="K14" s="98"/>
      <c r="L14" s="99"/>
      <c r="M14" s="7"/>
      <c r="N14" s="7"/>
      <c r="O14" s="7"/>
      <c r="P14" s="7"/>
      <c r="Q14" s="7"/>
      <c r="R14" s="7"/>
      <c r="S14" s="7"/>
      <c r="T14" s="7"/>
      <c r="U14" s="7"/>
      <c r="V14" s="7"/>
      <c r="W14" s="7"/>
      <c r="X14" s="7"/>
      <c r="Y14" s="7"/>
      <c r="Z14" s="7"/>
    </row>
    <row r="15" spans="1:26" ht="30" customHeight="1">
      <c r="A15" s="12"/>
      <c r="B15" s="21">
        <v>8</v>
      </c>
      <c r="C15" s="120"/>
      <c r="D15" s="112"/>
      <c r="E15" s="112"/>
      <c r="F15" s="113"/>
      <c r="G15" s="14"/>
      <c r="H15" s="32">
        <v>8</v>
      </c>
      <c r="I15" s="97" t="str">
        <f ca="1">IFERROR(__xludf.DUMMYFUNCTION("if('先生'!C14&lt;&gt;"""",googletranslate('先生'!C14,""ja"",'先生'!I$5),"""")"),"")</f>
        <v/>
      </c>
      <c r="J15" s="98"/>
      <c r="K15" s="98"/>
      <c r="L15" s="99"/>
      <c r="M15" s="7"/>
      <c r="N15" s="7"/>
      <c r="O15" s="7"/>
      <c r="P15" s="7"/>
      <c r="Q15" s="7"/>
      <c r="R15" s="7"/>
      <c r="S15" s="7"/>
      <c r="T15" s="7"/>
      <c r="U15" s="7"/>
      <c r="V15" s="7"/>
      <c r="W15" s="7"/>
      <c r="X15" s="7"/>
      <c r="Y15" s="7"/>
      <c r="Z15" s="7"/>
    </row>
    <row r="16" spans="1:26" ht="30" customHeight="1">
      <c r="A16" s="12"/>
      <c r="B16" s="18">
        <v>9</v>
      </c>
      <c r="C16" s="121"/>
      <c r="D16" s="112"/>
      <c r="E16" s="112"/>
      <c r="F16" s="113"/>
      <c r="G16" s="14"/>
      <c r="H16" s="31">
        <v>9</v>
      </c>
      <c r="I16" s="100" t="str">
        <f ca="1">IFERROR(__xludf.DUMMYFUNCTION("if('先生'!C15&lt;&gt;"""",googletranslate('先生'!C15,""ja"",'先生'!I$5),"""")"),"")</f>
        <v/>
      </c>
      <c r="J16" s="98"/>
      <c r="K16" s="98"/>
      <c r="L16" s="99"/>
      <c r="M16" s="7"/>
      <c r="N16" s="7"/>
      <c r="O16" s="7"/>
      <c r="P16" s="7"/>
      <c r="Q16" s="7"/>
      <c r="R16" s="7"/>
      <c r="S16" s="7"/>
      <c r="T16" s="7"/>
      <c r="U16" s="7"/>
      <c r="V16" s="7"/>
      <c r="W16" s="7"/>
      <c r="X16" s="7"/>
      <c r="Y16" s="7"/>
      <c r="Z16" s="7"/>
    </row>
    <row r="17" spans="1:26" ht="30" customHeight="1">
      <c r="A17" s="12"/>
      <c r="B17" s="21">
        <v>10</v>
      </c>
      <c r="C17" s="120"/>
      <c r="D17" s="112"/>
      <c r="E17" s="112"/>
      <c r="F17" s="113"/>
      <c r="G17" s="14"/>
      <c r="H17" s="32">
        <v>10</v>
      </c>
      <c r="I17" s="97" t="str">
        <f ca="1">IFERROR(__xludf.DUMMYFUNCTION("if('先生'!C16&lt;&gt;"""",googletranslate('先生'!C16,""ja"",'先生'!I$5),"""")"),"")</f>
        <v/>
      </c>
      <c r="J17" s="98"/>
      <c r="K17" s="98"/>
      <c r="L17" s="99"/>
      <c r="M17" s="7"/>
      <c r="N17" s="7"/>
      <c r="O17" s="7"/>
      <c r="P17" s="7"/>
      <c r="Q17" s="7"/>
      <c r="R17" s="7"/>
      <c r="S17" s="7"/>
      <c r="T17" s="7"/>
      <c r="U17" s="7"/>
      <c r="V17" s="7"/>
      <c r="W17" s="7"/>
      <c r="X17" s="7"/>
      <c r="Y17" s="7"/>
      <c r="Z17" s="7"/>
    </row>
    <row r="18" spans="1:26" ht="30" customHeight="1">
      <c r="A18" s="12"/>
      <c r="B18" s="18">
        <v>11</v>
      </c>
      <c r="C18" s="121"/>
      <c r="D18" s="112"/>
      <c r="E18" s="112"/>
      <c r="F18" s="113"/>
      <c r="G18" s="14"/>
      <c r="H18" s="31">
        <v>11</v>
      </c>
      <c r="I18" s="100" t="str">
        <f ca="1">IFERROR(__xludf.DUMMYFUNCTION("if('先生'!C17&lt;&gt;"""",googletranslate('先生'!C17,""ja"",'先生'!I$5),"""")"),"")</f>
        <v/>
      </c>
      <c r="J18" s="98"/>
      <c r="K18" s="98"/>
      <c r="L18" s="99"/>
      <c r="M18" s="7"/>
      <c r="N18" s="7"/>
      <c r="O18" s="7"/>
      <c r="P18" s="7"/>
      <c r="Q18" s="7"/>
      <c r="R18" s="7"/>
      <c r="S18" s="7"/>
      <c r="T18" s="7"/>
      <c r="U18" s="7"/>
      <c r="V18" s="7"/>
      <c r="W18" s="7"/>
      <c r="X18" s="7"/>
      <c r="Y18" s="7"/>
      <c r="Z18" s="7"/>
    </row>
    <row r="19" spans="1:26" ht="30" customHeight="1">
      <c r="A19" s="12"/>
      <c r="B19" s="21">
        <v>12</v>
      </c>
      <c r="C19" s="120"/>
      <c r="D19" s="112"/>
      <c r="E19" s="112"/>
      <c r="F19" s="113"/>
      <c r="G19" s="14"/>
      <c r="H19" s="32">
        <v>12</v>
      </c>
      <c r="I19" s="97" t="str">
        <f ca="1">IFERROR(__xludf.DUMMYFUNCTION("if('先生'!C18&lt;&gt;"""",googletranslate('先生'!C18,""ja"",'先生'!I$5),"""")"),"")</f>
        <v/>
      </c>
      <c r="J19" s="98"/>
      <c r="K19" s="98"/>
      <c r="L19" s="99"/>
      <c r="M19" s="7"/>
      <c r="N19" s="7"/>
      <c r="O19" s="7"/>
      <c r="P19" s="7"/>
      <c r="Q19" s="7"/>
      <c r="R19" s="7"/>
      <c r="S19" s="7"/>
      <c r="T19" s="7"/>
      <c r="U19" s="7"/>
      <c r="V19" s="7"/>
      <c r="W19" s="7"/>
      <c r="X19" s="7"/>
      <c r="Y19" s="7"/>
      <c r="Z19" s="7"/>
    </row>
    <row r="20" spans="1:26" ht="30" customHeight="1">
      <c r="A20" s="12"/>
      <c r="B20" s="18">
        <v>13</v>
      </c>
      <c r="C20" s="121"/>
      <c r="D20" s="112"/>
      <c r="E20" s="112"/>
      <c r="F20" s="113"/>
      <c r="G20" s="14"/>
      <c r="H20" s="31">
        <v>13</v>
      </c>
      <c r="I20" s="100" t="str">
        <f ca="1">IFERROR(__xludf.DUMMYFUNCTION("if('先生'!C19&lt;&gt;"""",googletranslate('先生'!C19,""ja"",'先生'!I$5),"""")"),"")</f>
        <v/>
      </c>
      <c r="J20" s="98"/>
      <c r="K20" s="98"/>
      <c r="L20" s="99"/>
      <c r="M20" s="7"/>
      <c r="N20" s="7"/>
      <c r="O20" s="7"/>
      <c r="P20" s="7"/>
      <c r="Q20" s="7"/>
      <c r="R20" s="7"/>
      <c r="S20" s="7"/>
      <c r="T20" s="7"/>
      <c r="U20" s="7"/>
      <c r="V20" s="7"/>
      <c r="W20" s="7"/>
      <c r="X20" s="7"/>
      <c r="Y20" s="7"/>
      <c r="Z20" s="7"/>
    </row>
    <row r="21" spans="1:26" ht="30" customHeight="1">
      <c r="A21" s="12"/>
      <c r="B21" s="21">
        <v>14</v>
      </c>
      <c r="C21" s="120"/>
      <c r="D21" s="112"/>
      <c r="E21" s="112"/>
      <c r="F21" s="113"/>
      <c r="G21" s="14"/>
      <c r="H21" s="32">
        <v>14</v>
      </c>
      <c r="I21" s="97" t="str">
        <f ca="1">IFERROR(__xludf.DUMMYFUNCTION("if('先生'!C20&lt;&gt;"""",googletranslate('先生'!C20,""ja"",'先生'!I$5),"""")"),"")</f>
        <v/>
      </c>
      <c r="J21" s="98"/>
      <c r="K21" s="98"/>
      <c r="L21" s="99"/>
      <c r="M21" s="7"/>
      <c r="N21" s="7"/>
      <c r="O21" s="7"/>
      <c r="P21" s="7"/>
      <c r="Q21" s="7"/>
      <c r="R21" s="7"/>
      <c r="S21" s="7"/>
      <c r="T21" s="7"/>
      <c r="U21" s="7"/>
      <c r="V21" s="7"/>
      <c r="W21" s="7"/>
      <c r="X21" s="7"/>
      <c r="Y21" s="7"/>
      <c r="Z21" s="7"/>
    </row>
    <row r="22" spans="1:26" ht="30" customHeight="1">
      <c r="A22" s="12"/>
      <c r="B22" s="18">
        <v>15</v>
      </c>
      <c r="C22" s="121"/>
      <c r="D22" s="112"/>
      <c r="E22" s="112"/>
      <c r="F22" s="113"/>
      <c r="G22" s="14"/>
      <c r="H22" s="31">
        <v>15</v>
      </c>
      <c r="I22" s="100" t="str">
        <f ca="1">IFERROR(__xludf.DUMMYFUNCTION("if('先生'!C21&lt;&gt;"""",googletranslate('先生'!C21,""ja"",'先生'!I$5),"""")"),"")</f>
        <v/>
      </c>
      <c r="J22" s="98"/>
      <c r="K22" s="98"/>
      <c r="L22" s="99"/>
      <c r="M22" s="7"/>
      <c r="N22" s="7"/>
      <c r="O22" s="7"/>
      <c r="P22" s="7"/>
      <c r="Q22" s="7"/>
      <c r="R22" s="7"/>
      <c r="S22" s="7"/>
      <c r="T22" s="7"/>
      <c r="U22" s="7"/>
      <c r="V22" s="7"/>
      <c r="W22" s="7"/>
      <c r="X22" s="7"/>
      <c r="Y22" s="7"/>
      <c r="Z22" s="7"/>
    </row>
    <row r="23" spans="1:26" ht="30" customHeight="1">
      <c r="A23" s="12"/>
      <c r="B23" s="21">
        <v>16</v>
      </c>
      <c r="C23" s="120"/>
      <c r="D23" s="112"/>
      <c r="E23" s="112"/>
      <c r="F23" s="113"/>
      <c r="G23" s="14"/>
      <c r="H23" s="32">
        <v>16</v>
      </c>
      <c r="I23" s="97" t="str">
        <f ca="1">IFERROR(__xludf.DUMMYFUNCTION("if('先生'!C22&lt;&gt;"""",googletranslate('先生'!C22,""ja"",'先生'!I$5),"""")"),"")</f>
        <v/>
      </c>
      <c r="J23" s="98"/>
      <c r="K23" s="98"/>
      <c r="L23" s="99"/>
      <c r="M23" s="7"/>
      <c r="N23" s="7"/>
      <c r="O23" s="7"/>
      <c r="P23" s="7"/>
      <c r="Q23" s="7"/>
      <c r="R23" s="7"/>
      <c r="S23" s="7"/>
      <c r="T23" s="7"/>
      <c r="U23" s="7"/>
      <c r="V23" s="7"/>
      <c r="W23" s="7"/>
      <c r="X23" s="7"/>
      <c r="Y23" s="7"/>
      <c r="Z23" s="7"/>
    </row>
    <row r="24" spans="1:26" ht="30" customHeight="1">
      <c r="A24" s="12"/>
      <c r="B24" s="18">
        <v>17</v>
      </c>
      <c r="C24" s="121"/>
      <c r="D24" s="112"/>
      <c r="E24" s="112"/>
      <c r="F24" s="113"/>
      <c r="G24" s="14"/>
      <c r="H24" s="31">
        <v>17</v>
      </c>
      <c r="I24" s="100" t="str">
        <f ca="1">IFERROR(__xludf.DUMMYFUNCTION("if('先生'!C23&lt;&gt;"""",googletranslate('先生'!C23,""ja"",'先生'!I$5),"""")"),"")</f>
        <v/>
      </c>
      <c r="J24" s="98"/>
      <c r="K24" s="98"/>
      <c r="L24" s="99"/>
      <c r="M24" s="7"/>
      <c r="N24" s="7"/>
      <c r="O24" s="7"/>
      <c r="P24" s="7"/>
      <c r="Q24" s="7"/>
      <c r="R24" s="7"/>
      <c r="S24" s="7"/>
      <c r="T24" s="7"/>
      <c r="U24" s="7"/>
      <c r="V24" s="7"/>
      <c r="W24" s="7"/>
      <c r="X24" s="7"/>
      <c r="Y24" s="7"/>
      <c r="Z24" s="7"/>
    </row>
    <row r="25" spans="1:26" ht="30" customHeight="1">
      <c r="A25" s="12"/>
      <c r="B25" s="21">
        <v>18</v>
      </c>
      <c r="C25" s="120"/>
      <c r="D25" s="112"/>
      <c r="E25" s="112"/>
      <c r="F25" s="113"/>
      <c r="G25" s="14"/>
      <c r="H25" s="32">
        <v>18</v>
      </c>
      <c r="I25" s="97" t="str">
        <f ca="1">IFERROR(__xludf.DUMMYFUNCTION("if('先生'!C24&lt;&gt;"""",googletranslate('先生'!C24,""ja"",'先生'!I$5),"""")"),"")</f>
        <v/>
      </c>
      <c r="J25" s="98"/>
      <c r="K25" s="98"/>
      <c r="L25" s="99"/>
      <c r="M25" s="7"/>
      <c r="N25" s="7"/>
      <c r="O25" s="7"/>
      <c r="P25" s="7"/>
      <c r="Q25" s="7"/>
      <c r="R25" s="7"/>
      <c r="S25" s="7"/>
      <c r="T25" s="7"/>
      <c r="U25" s="7"/>
      <c r="V25" s="7"/>
      <c r="W25" s="7"/>
      <c r="X25" s="7"/>
      <c r="Y25" s="7"/>
      <c r="Z25" s="7"/>
    </row>
    <row r="26" spans="1:26" ht="30" customHeight="1">
      <c r="A26" s="12"/>
      <c r="B26" s="18">
        <v>19</v>
      </c>
      <c r="C26" s="121"/>
      <c r="D26" s="112"/>
      <c r="E26" s="112"/>
      <c r="F26" s="113"/>
      <c r="G26" s="14"/>
      <c r="H26" s="31">
        <v>19</v>
      </c>
      <c r="I26" s="100" t="str">
        <f ca="1">IFERROR(__xludf.DUMMYFUNCTION("if('先生'!C25&lt;&gt;"""",googletranslate('先生'!C25,""ja"",'先生'!I$5),"""")"),"")</f>
        <v/>
      </c>
      <c r="J26" s="98"/>
      <c r="K26" s="98"/>
      <c r="L26" s="99"/>
      <c r="M26" s="7"/>
      <c r="N26" s="7"/>
      <c r="O26" s="7"/>
      <c r="P26" s="7"/>
      <c r="Q26" s="7"/>
      <c r="R26" s="7"/>
      <c r="S26" s="7"/>
      <c r="T26" s="7"/>
      <c r="U26" s="7"/>
      <c r="V26" s="7"/>
      <c r="W26" s="7"/>
      <c r="X26" s="7"/>
      <c r="Y26" s="7"/>
      <c r="Z26" s="7"/>
    </row>
    <row r="27" spans="1:26" ht="30" customHeight="1">
      <c r="A27" s="12"/>
      <c r="B27" s="21">
        <v>20</v>
      </c>
      <c r="C27" s="120"/>
      <c r="D27" s="112"/>
      <c r="E27" s="112"/>
      <c r="F27" s="113"/>
      <c r="G27" s="14"/>
      <c r="H27" s="32">
        <v>20</v>
      </c>
      <c r="I27" s="97" t="str">
        <f ca="1">IFERROR(__xludf.DUMMYFUNCTION("if('先生'!C26&lt;&gt;"""",googletranslate('先生'!C26,""ja"",'先生'!I$5),"""")"),"")</f>
        <v/>
      </c>
      <c r="J27" s="98"/>
      <c r="K27" s="98"/>
      <c r="L27" s="99"/>
      <c r="M27" s="7"/>
      <c r="N27" s="7"/>
      <c r="O27" s="7"/>
      <c r="P27" s="7"/>
      <c r="Q27" s="7"/>
      <c r="R27" s="7"/>
      <c r="S27" s="7"/>
      <c r="T27" s="7"/>
      <c r="U27" s="7"/>
      <c r="V27" s="7"/>
      <c r="W27" s="7"/>
      <c r="X27" s="7"/>
      <c r="Y27" s="7"/>
      <c r="Z27" s="7"/>
    </row>
    <row r="28" spans="1:26" ht="30" customHeight="1">
      <c r="A28" s="12"/>
      <c r="B28" s="18">
        <v>21</v>
      </c>
      <c r="C28" s="121"/>
      <c r="D28" s="112"/>
      <c r="E28" s="112"/>
      <c r="F28" s="113"/>
      <c r="G28" s="14"/>
      <c r="H28" s="31">
        <v>21</v>
      </c>
      <c r="I28" s="100" t="str">
        <f ca="1">IFERROR(__xludf.DUMMYFUNCTION("if('先生'!C27&lt;&gt;"""",googletranslate('先生'!C27,""ja"",'先生'!I$5),"""")"),"")</f>
        <v/>
      </c>
      <c r="J28" s="98"/>
      <c r="K28" s="98"/>
      <c r="L28" s="99"/>
      <c r="M28" s="7"/>
      <c r="N28" s="7"/>
      <c r="O28" s="7"/>
      <c r="P28" s="7"/>
      <c r="Q28" s="7"/>
      <c r="R28" s="7"/>
      <c r="S28" s="7"/>
      <c r="T28" s="7"/>
      <c r="U28" s="7"/>
      <c r="V28" s="7"/>
      <c r="W28" s="7"/>
      <c r="X28" s="7"/>
      <c r="Y28" s="7"/>
      <c r="Z28" s="7"/>
    </row>
    <row r="29" spans="1:26" ht="30" customHeight="1">
      <c r="A29" s="12"/>
      <c r="B29" s="21">
        <v>22</v>
      </c>
      <c r="C29" s="120"/>
      <c r="D29" s="112"/>
      <c r="E29" s="112"/>
      <c r="F29" s="113"/>
      <c r="G29" s="14"/>
      <c r="H29" s="32">
        <v>22</v>
      </c>
      <c r="I29" s="97" t="str">
        <f ca="1">IFERROR(__xludf.DUMMYFUNCTION("if('先生'!C28&lt;&gt;"""",googletranslate('先生'!C28,""ja"",'先生'!I$5),"""")"),"")</f>
        <v/>
      </c>
      <c r="J29" s="98"/>
      <c r="K29" s="98"/>
      <c r="L29" s="99"/>
      <c r="M29" s="7"/>
      <c r="N29" s="7"/>
      <c r="O29" s="7"/>
      <c r="P29" s="7"/>
      <c r="Q29" s="7"/>
      <c r="R29" s="7"/>
      <c r="S29" s="7"/>
      <c r="T29" s="7"/>
      <c r="U29" s="7"/>
      <c r="V29" s="7"/>
      <c r="W29" s="7"/>
      <c r="X29" s="7"/>
      <c r="Y29" s="7"/>
      <c r="Z29" s="7"/>
    </row>
    <row r="30" spans="1:26" ht="30" customHeight="1">
      <c r="A30" s="12"/>
      <c r="B30" s="18">
        <v>23</v>
      </c>
      <c r="C30" s="121"/>
      <c r="D30" s="112"/>
      <c r="E30" s="112"/>
      <c r="F30" s="113"/>
      <c r="G30" s="14"/>
      <c r="H30" s="31">
        <v>23</v>
      </c>
      <c r="I30" s="100" t="str">
        <f ca="1">IFERROR(__xludf.DUMMYFUNCTION("if('先生'!C29&lt;&gt;"""",googletranslate('先生'!C29,""ja"",'先生'!I$5),"""")"),"")</f>
        <v/>
      </c>
      <c r="J30" s="98"/>
      <c r="K30" s="98"/>
      <c r="L30" s="99"/>
      <c r="M30" s="7"/>
      <c r="N30" s="7"/>
      <c r="O30" s="7"/>
      <c r="P30" s="7"/>
      <c r="Q30" s="7"/>
      <c r="R30" s="7"/>
      <c r="S30" s="7"/>
      <c r="T30" s="7"/>
      <c r="U30" s="7"/>
      <c r="V30" s="7"/>
      <c r="W30" s="7"/>
      <c r="X30" s="7"/>
      <c r="Y30" s="7"/>
      <c r="Z30" s="7"/>
    </row>
    <row r="31" spans="1:26" ht="30" customHeight="1">
      <c r="A31" s="12"/>
      <c r="B31" s="21">
        <v>24</v>
      </c>
      <c r="C31" s="120"/>
      <c r="D31" s="112"/>
      <c r="E31" s="112"/>
      <c r="F31" s="113"/>
      <c r="G31" s="14"/>
      <c r="H31" s="32">
        <v>24</v>
      </c>
      <c r="I31" s="97" t="str">
        <f ca="1">IFERROR(__xludf.DUMMYFUNCTION("if('先生'!C30&lt;&gt;"""",googletranslate('先生'!C30,""ja"",'先生'!I$5),"""")"),"")</f>
        <v/>
      </c>
      <c r="J31" s="98"/>
      <c r="K31" s="98"/>
      <c r="L31" s="99"/>
      <c r="M31" s="7"/>
      <c r="N31" s="7"/>
      <c r="O31" s="7"/>
      <c r="P31" s="7"/>
      <c r="Q31" s="7"/>
      <c r="R31" s="7"/>
      <c r="S31" s="7"/>
      <c r="T31" s="7"/>
      <c r="U31" s="7"/>
      <c r="V31" s="7"/>
      <c r="W31" s="7"/>
      <c r="X31" s="7"/>
      <c r="Y31" s="7"/>
      <c r="Z31" s="7"/>
    </row>
    <row r="32" spans="1:26" ht="30" customHeight="1">
      <c r="A32" s="12"/>
      <c r="B32" s="24">
        <v>25</v>
      </c>
      <c r="C32" s="125"/>
      <c r="D32" s="126"/>
      <c r="E32" s="126"/>
      <c r="F32" s="127"/>
      <c r="G32" s="14"/>
      <c r="H32" s="33">
        <v>25</v>
      </c>
      <c r="I32" s="122" t="str">
        <f ca="1">IFERROR(__xludf.DUMMYFUNCTION("if('先生'!C31&lt;&gt;"""",googletranslate('先生'!C31,""ja"",'先生'!I$5),"""")"),"")</f>
        <v/>
      </c>
      <c r="J32" s="115"/>
      <c r="K32" s="115"/>
      <c r="L32" s="108"/>
      <c r="M32" s="7"/>
      <c r="N32" s="7"/>
      <c r="O32" s="7"/>
      <c r="P32" s="7"/>
      <c r="Q32" s="7"/>
      <c r="R32" s="7"/>
      <c r="S32" s="7"/>
      <c r="T32" s="7"/>
      <c r="U32" s="7"/>
      <c r="V32" s="7"/>
      <c r="W32" s="7"/>
      <c r="X32" s="7"/>
      <c r="Y32" s="7"/>
      <c r="Z32" s="7"/>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2">
    <mergeCell ref="C31:F31"/>
    <mergeCell ref="C32:F32"/>
    <mergeCell ref="C24:F24"/>
    <mergeCell ref="C25:F25"/>
    <mergeCell ref="C26:F26"/>
    <mergeCell ref="C27:F27"/>
    <mergeCell ref="C28:F28"/>
    <mergeCell ref="C29:F29"/>
    <mergeCell ref="C30:F30"/>
    <mergeCell ref="I32:L32"/>
    <mergeCell ref="I18:L18"/>
    <mergeCell ref="I19:L19"/>
    <mergeCell ref="I20:L20"/>
    <mergeCell ref="I21:L21"/>
    <mergeCell ref="I22:L22"/>
    <mergeCell ref="I23:L23"/>
    <mergeCell ref="I24:L24"/>
    <mergeCell ref="I27:L27"/>
    <mergeCell ref="I28:L28"/>
    <mergeCell ref="I29:L29"/>
    <mergeCell ref="I30:L30"/>
    <mergeCell ref="I31:L31"/>
    <mergeCell ref="C21:F21"/>
    <mergeCell ref="C22:F22"/>
    <mergeCell ref="C23:F23"/>
    <mergeCell ref="I25:L25"/>
    <mergeCell ref="I26:L26"/>
    <mergeCell ref="I17:L17"/>
    <mergeCell ref="C17:F17"/>
    <mergeCell ref="C18:F18"/>
    <mergeCell ref="C19:F19"/>
    <mergeCell ref="C20:F20"/>
    <mergeCell ref="C14:F14"/>
    <mergeCell ref="C15:F15"/>
    <mergeCell ref="C16:F16"/>
    <mergeCell ref="I11:L11"/>
    <mergeCell ref="I12:L12"/>
    <mergeCell ref="I13:L13"/>
    <mergeCell ref="I14:L14"/>
    <mergeCell ref="I15:L15"/>
    <mergeCell ref="I16:L16"/>
    <mergeCell ref="I10:L10"/>
    <mergeCell ref="C10:F10"/>
    <mergeCell ref="C11:F11"/>
    <mergeCell ref="C12:F12"/>
    <mergeCell ref="C13:F13"/>
    <mergeCell ref="C7:F7"/>
    <mergeCell ref="I7:L7"/>
    <mergeCell ref="C8:F8"/>
    <mergeCell ref="I8:L8"/>
    <mergeCell ref="C9:F9"/>
    <mergeCell ref="I9:L9"/>
  </mergeCells>
  <phoneticPr fontId="28"/>
  <pageMargins left="0.74791666666666701" right="0.74791666666666701" top="0.98402777777777795" bottom="0.98402777777777795"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FF00"/>
  </sheetPr>
  <dimension ref="A1:Z1000"/>
  <sheetViews>
    <sheetView workbookViewId="0"/>
  </sheetViews>
  <sheetFormatPr defaultColWidth="12.54296875" defaultRowHeight="15" customHeight="1"/>
  <cols>
    <col min="1" max="2" width="6.453125" customWidth="1"/>
    <col min="3" max="7" width="12.54296875" customWidth="1"/>
    <col min="8" max="8" width="6.453125" customWidth="1"/>
    <col min="9" max="26" width="12.54296875" customWidth="1"/>
  </cols>
  <sheetData>
    <row r="1" spans="1:26" ht="15.75" customHeight="1">
      <c r="A1" s="7"/>
      <c r="B1" s="27" t="s">
        <v>54</v>
      </c>
      <c r="C1" s="7"/>
      <c r="D1" s="7"/>
      <c r="E1" s="7"/>
      <c r="F1" s="7"/>
      <c r="G1" s="7"/>
      <c r="H1" s="7"/>
      <c r="I1" s="7"/>
      <c r="J1" s="7"/>
      <c r="K1" s="7"/>
      <c r="L1" s="7"/>
      <c r="M1" s="7"/>
      <c r="N1" s="7"/>
      <c r="O1" s="7"/>
      <c r="P1" s="7"/>
      <c r="Q1" s="7"/>
      <c r="R1" s="7"/>
      <c r="S1" s="7"/>
      <c r="T1" s="7"/>
      <c r="U1" s="7"/>
      <c r="V1" s="7"/>
      <c r="W1" s="7"/>
      <c r="X1" s="7"/>
      <c r="Y1" s="7"/>
      <c r="Z1" s="7"/>
    </row>
    <row r="2" spans="1:26" ht="26.25" customHeight="1">
      <c r="A2" s="7"/>
      <c r="B2" s="28" t="str">
        <f ca="1">IFERROR(__xludf.DUMMYFUNCTION("googletranslate(B1,""ja"",'先生'!O5)"),"请在左侧框中输入您想谈论的内容。")</f>
        <v>请在左侧框中输入您想谈论的内容。</v>
      </c>
      <c r="C2" s="7"/>
      <c r="D2" s="7"/>
      <c r="E2" s="7"/>
      <c r="F2" s="7"/>
      <c r="G2" s="7"/>
      <c r="H2" s="7"/>
      <c r="I2" s="7"/>
      <c r="J2" s="7"/>
      <c r="K2" s="7"/>
      <c r="L2" s="7"/>
      <c r="M2" s="7"/>
      <c r="N2" s="7"/>
      <c r="O2" s="7"/>
      <c r="P2" s="7"/>
      <c r="Q2" s="7"/>
      <c r="R2" s="7"/>
      <c r="S2" s="7"/>
      <c r="T2" s="7"/>
      <c r="U2" s="7"/>
      <c r="V2" s="7"/>
      <c r="W2" s="7"/>
      <c r="X2" s="7"/>
      <c r="Y2" s="7"/>
      <c r="Z2" s="7"/>
    </row>
    <row r="3" spans="1:26" ht="15.75" customHeight="1">
      <c r="A3" s="7"/>
      <c r="B3" s="27" t="s">
        <v>55</v>
      </c>
      <c r="C3" s="7"/>
      <c r="D3" s="7"/>
      <c r="E3" s="7"/>
      <c r="F3" s="7"/>
      <c r="G3" s="7"/>
      <c r="H3" s="7"/>
      <c r="I3" s="7"/>
      <c r="J3" s="7"/>
      <c r="K3" s="7"/>
      <c r="L3" s="7"/>
      <c r="M3" s="7"/>
      <c r="N3" s="7"/>
      <c r="O3" s="7"/>
      <c r="P3" s="7"/>
      <c r="Q3" s="7"/>
      <c r="R3" s="7"/>
      <c r="S3" s="7"/>
      <c r="T3" s="7"/>
      <c r="U3" s="7"/>
      <c r="V3" s="7"/>
      <c r="W3" s="7"/>
      <c r="X3" s="7"/>
      <c r="Y3" s="7"/>
      <c r="Z3" s="7"/>
    </row>
    <row r="4" spans="1:26" ht="26.25" customHeight="1">
      <c r="A4" s="7"/>
      <c r="B4" s="28" t="str">
        <f ca="1">IFERROR(__xludf.DUMMYFUNCTION("googletranslate(B3,""ja"",'先生'!O5)"),"此外，来自老师的消息将显示在右侧框架中。")</f>
        <v>此外，来自老师的消息将显示在右侧框架中。</v>
      </c>
      <c r="C4" s="7"/>
      <c r="D4" s="7"/>
      <c r="E4" s="7"/>
      <c r="F4" s="7"/>
      <c r="G4" s="7"/>
      <c r="H4" s="7"/>
      <c r="I4" s="7"/>
      <c r="J4" s="7"/>
      <c r="K4" s="7"/>
      <c r="L4" s="7"/>
      <c r="M4" s="7"/>
      <c r="N4" s="7"/>
      <c r="O4" s="7"/>
      <c r="P4" s="7"/>
      <c r="Q4" s="7"/>
      <c r="R4" s="7"/>
      <c r="S4" s="7"/>
      <c r="T4" s="7"/>
      <c r="U4" s="7"/>
      <c r="V4" s="7"/>
      <c r="W4" s="7"/>
      <c r="X4" s="7"/>
      <c r="Y4" s="7"/>
      <c r="Z4" s="7"/>
    </row>
    <row r="5" spans="1:26" ht="15.75" customHeight="1">
      <c r="A5" s="7"/>
      <c r="B5" s="7"/>
      <c r="C5" s="7"/>
      <c r="D5" s="7"/>
      <c r="E5" s="7"/>
      <c r="F5" s="7"/>
      <c r="G5" s="7"/>
      <c r="H5" s="7"/>
      <c r="I5" s="7"/>
      <c r="J5" s="7"/>
      <c r="K5" s="7"/>
      <c r="L5" s="7"/>
      <c r="M5" s="7"/>
      <c r="N5" s="7"/>
      <c r="O5" s="7"/>
      <c r="P5" s="7"/>
      <c r="Q5" s="7"/>
      <c r="R5" s="7"/>
      <c r="S5" s="7"/>
      <c r="T5" s="7"/>
      <c r="U5" s="7"/>
      <c r="V5" s="7"/>
      <c r="W5" s="7"/>
      <c r="X5" s="7"/>
      <c r="Y5" s="7"/>
      <c r="Z5" s="7"/>
    </row>
    <row r="6" spans="1:26" ht="15.75" customHeight="1">
      <c r="A6" s="7"/>
      <c r="B6" s="11"/>
      <c r="C6" s="29" t="s">
        <v>56</v>
      </c>
      <c r="D6" s="11"/>
      <c r="E6" s="11"/>
      <c r="F6" s="11"/>
      <c r="G6" s="7"/>
      <c r="H6" s="80"/>
      <c r="I6" s="84" t="s">
        <v>57</v>
      </c>
      <c r="J6" s="80"/>
      <c r="K6" s="80"/>
      <c r="L6" s="80"/>
      <c r="M6" s="7"/>
      <c r="N6" s="7"/>
      <c r="O6" s="7"/>
      <c r="P6" s="7"/>
      <c r="Q6" s="7"/>
      <c r="R6" s="7"/>
      <c r="S6" s="7"/>
      <c r="T6" s="7"/>
      <c r="U6" s="7"/>
      <c r="V6" s="7"/>
      <c r="W6" s="7"/>
      <c r="X6" s="7"/>
      <c r="Y6" s="7"/>
      <c r="Z6" s="7"/>
    </row>
    <row r="7" spans="1:26" ht="15.75" customHeight="1">
      <c r="A7" s="12"/>
      <c r="B7" s="13" t="s">
        <v>44</v>
      </c>
      <c r="C7" s="111" t="str">
        <f ca="1">IFERROR(__xludf.DUMMYFUNCTION("googletranslate(C6,""ja"",'先生'!O5)"),"请输入此处。")</f>
        <v>请输入此处。</v>
      </c>
      <c r="D7" s="112"/>
      <c r="E7" s="112"/>
      <c r="F7" s="113"/>
      <c r="G7" s="14"/>
      <c r="H7" s="15" t="s">
        <v>44</v>
      </c>
      <c r="I7" s="128" t="str">
        <f ca="1">IFERROR(__xludf.DUMMYFUNCTION("googletranslate(I6,""ja"",'先生'!O5)"),"将显示来自您老师的消息。")</f>
        <v>将显示来自您老师的消息。</v>
      </c>
      <c r="J7" s="115"/>
      <c r="K7" s="115"/>
      <c r="L7" s="108"/>
      <c r="M7" s="7"/>
      <c r="N7" s="7"/>
      <c r="O7" s="7"/>
      <c r="P7" s="7"/>
      <c r="Q7" s="7"/>
      <c r="R7" s="7"/>
      <c r="S7" s="7"/>
      <c r="T7" s="7"/>
      <c r="U7" s="7"/>
      <c r="V7" s="7"/>
      <c r="W7" s="7"/>
      <c r="X7" s="7"/>
      <c r="Y7" s="7"/>
      <c r="Z7" s="7"/>
    </row>
    <row r="8" spans="1:26" ht="30" customHeight="1">
      <c r="A8" s="12"/>
      <c r="B8" s="18">
        <v>1</v>
      </c>
      <c r="C8" s="116" t="s">
        <v>61</v>
      </c>
      <c r="D8" s="112"/>
      <c r="E8" s="112"/>
      <c r="F8" s="113"/>
      <c r="G8" s="14"/>
      <c r="H8" s="19">
        <v>1</v>
      </c>
      <c r="I8" s="103" t="str">
        <f ca="1">IFERROR(__xludf.DUMMYFUNCTION("if('先生'!C7&lt;&gt;"""",googletranslate('先生'!C7,""ja"",'先生'!O$5),"""")"),"你最喜欢的食物是什么？")</f>
        <v>你最喜欢的食物是什么？</v>
      </c>
      <c r="J8" s="98"/>
      <c r="K8" s="98"/>
      <c r="L8" s="99"/>
      <c r="M8" s="7"/>
      <c r="N8" s="7"/>
      <c r="O8" s="7"/>
      <c r="P8" s="7"/>
      <c r="Q8" s="7"/>
      <c r="R8" s="7"/>
      <c r="S8" s="7"/>
      <c r="T8" s="7"/>
      <c r="U8" s="7"/>
      <c r="V8" s="7"/>
      <c r="W8" s="7"/>
      <c r="X8" s="7"/>
      <c r="Y8" s="7"/>
      <c r="Z8" s="7"/>
    </row>
    <row r="9" spans="1:26" ht="30" customHeight="1">
      <c r="A9" s="12"/>
      <c r="B9" s="21">
        <v>2</v>
      </c>
      <c r="C9" s="118" t="s">
        <v>62</v>
      </c>
      <c r="D9" s="112"/>
      <c r="E9" s="112"/>
      <c r="F9" s="113"/>
      <c r="G9" s="14"/>
      <c r="H9" s="22">
        <v>2</v>
      </c>
      <c r="I9" s="104" t="str">
        <f ca="1">IFERROR(__xludf.DUMMYFUNCTION("if('先生'!C8&lt;&gt;"""",googletranslate('先生'!C8,""ja"",'先生'!O$5),"""")"),"我喜欢寿司。")</f>
        <v>我喜欢寿司。</v>
      </c>
      <c r="J9" s="98"/>
      <c r="K9" s="98"/>
      <c r="L9" s="99"/>
      <c r="M9" s="7"/>
      <c r="N9" s="7"/>
      <c r="O9" s="7"/>
      <c r="P9" s="7"/>
      <c r="Q9" s="7"/>
      <c r="R9" s="7"/>
      <c r="S9" s="7"/>
      <c r="T9" s="7"/>
      <c r="U9" s="7"/>
      <c r="V9" s="7"/>
      <c r="W9" s="7"/>
      <c r="X9" s="7"/>
      <c r="Y9" s="7"/>
      <c r="Z9" s="7"/>
    </row>
    <row r="10" spans="1:26" ht="30" customHeight="1">
      <c r="A10" s="12"/>
      <c r="B10" s="18">
        <v>3</v>
      </c>
      <c r="C10" s="116" t="s">
        <v>63</v>
      </c>
      <c r="D10" s="112"/>
      <c r="E10" s="112"/>
      <c r="F10" s="113"/>
      <c r="G10" s="14"/>
      <c r="H10" s="19">
        <v>3</v>
      </c>
      <c r="I10" s="103" t="str">
        <f ca="1">IFERROR(__xludf.DUMMYFUNCTION("if('先生'!C9&lt;&gt;"""",googletranslate('先生'!C9,""ja"",'先生'!O$5),"""")"),"我计划这个周末和一个朋友出去吃饭。")</f>
        <v>我计划这个周末和一个朋友出去吃饭。</v>
      </c>
      <c r="J10" s="98"/>
      <c r="K10" s="98"/>
      <c r="L10" s="99"/>
      <c r="M10" s="7"/>
      <c r="N10" s="7"/>
      <c r="O10" s="7"/>
      <c r="P10" s="7"/>
      <c r="Q10" s="7"/>
      <c r="R10" s="7"/>
      <c r="S10" s="7"/>
      <c r="T10" s="7"/>
      <c r="U10" s="7"/>
      <c r="V10" s="7"/>
      <c r="W10" s="7"/>
      <c r="X10" s="7"/>
      <c r="Y10" s="7"/>
      <c r="Z10" s="7"/>
    </row>
    <row r="11" spans="1:26" ht="30" customHeight="1">
      <c r="A11" s="12"/>
      <c r="B11" s="21">
        <v>4</v>
      </c>
      <c r="C11" s="120"/>
      <c r="D11" s="112"/>
      <c r="E11" s="112"/>
      <c r="F11" s="113"/>
      <c r="G11" s="14"/>
      <c r="H11" s="22">
        <v>4</v>
      </c>
      <c r="I11" s="104" t="str">
        <f ca="1">IFERROR(__xludf.DUMMYFUNCTION("if('先生'!C10&lt;&gt;"""",googletranslate('先生'!C10,""ja"",'先生'!O$5),"""")"),"请翻开正文第20页。")</f>
        <v>请翻开正文第20页。</v>
      </c>
      <c r="J11" s="98"/>
      <c r="K11" s="98"/>
      <c r="L11" s="99"/>
      <c r="M11" s="7"/>
      <c r="N11" s="7"/>
      <c r="O11" s="7"/>
      <c r="P11" s="7"/>
      <c r="Q11" s="7"/>
      <c r="R11" s="7"/>
      <c r="S11" s="7"/>
      <c r="T11" s="7"/>
      <c r="U11" s="7"/>
      <c r="V11" s="7"/>
      <c r="W11" s="7"/>
      <c r="X11" s="7"/>
      <c r="Y11" s="7"/>
      <c r="Z11" s="7"/>
    </row>
    <row r="12" spans="1:26" ht="30" customHeight="1">
      <c r="A12" s="12"/>
      <c r="B12" s="18">
        <v>5</v>
      </c>
      <c r="C12" s="121"/>
      <c r="D12" s="112"/>
      <c r="E12" s="112"/>
      <c r="F12" s="113"/>
      <c r="G12" s="14"/>
      <c r="H12" s="19">
        <v>5</v>
      </c>
      <c r="I12" s="103" t="str">
        <f ca="1">IFERROR(__xludf.DUMMYFUNCTION("if('先生'!C11&lt;&gt;"""",googletranslate('先生'!C11,""ja"",'先生'!O$5),"""")"),"Ken先生，您能到黑板前解决第5题吗？")</f>
        <v>Ken先生，您能到黑板前解决第5题吗？</v>
      </c>
      <c r="J12" s="98"/>
      <c r="K12" s="98"/>
      <c r="L12" s="99"/>
      <c r="M12" s="7"/>
      <c r="N12" s="7"/>
      <c r="O12" s="7"/>
      <c r="P12" s="7"/>
      <c r="Q12" s="7"/>
      <c r="R12" s="7"/>
      <c r="S12" s="7"/>
      <c r="T12" s="7"/>
      <c r="U12" s="7"/>
      <c r="V12" s="7"/>
      <c r="W12" s="7"/>
      <c r="X12" s="7"/>
      <c r="Y12" s="7"/>
      <c r="Z12" s="7"/>
    </row>
    <row r="13" spans="1:26" ht="30" customHeight="1">
      <c r="A13" s="12"/>
      <c r="B13" s="21">
        <v>6</v>
      </c>
      <c r="C13" s="120"/>
      <c r="D13" s="112"/>
      <c r="E13" s="112"/>
      <c r="F13" s="113"/>
      <c r="G13" s="14"/>
      <c r="H13" s="22">
        <v>6</v>
      </c>
      <c r="I13" s="104" t="str">
        <f ca="1">IFERROR(__xludf.DUMMYFUNCTION("if('先生'!C12&lt;&gt;"""",googletranslate('先生'!C12,""ja"",'先生'!O$5),"""")"),"您有食物过敏吗？")</f>
        <v>您有食物过敏吗？</v>
      </c>
      <c r="J13" s="98"/>
      <c r="K13" s="98"/>
      <c r="L13" s="99"/>
      <c r="M13" s="7"/>
      <c r="N13" s="7"/>
      <c r="O13" s="7"/>
      <c r="P13" s="7"/>
      <c r="Q13" s="7"/>
      <c r="R13" s="7"/>
      <c r="S13" s="7"/>
      <c r="T13" s="7"/>
      <c r="U13" s="7"/>
      <c r="V13" s="7"/>
      <c r="W13" s="7"/>
      <c r="X13" s="7"/>
      <c r="Y13" s="7"/>
      <c r="Z13" s="7"/>
    </row>
    <row r="14" spans="1:26" ht="30" customHeight="1">
      <c r="A14" s="12"/>
      <c r="B14" s="18">
        <v>7</v>
      </c>
      <c r="C14" s="121"/>
      <c r="D14" s="112"/>
      <c r="E14" s="112"/>
      <c r="F14" s="113"/>
      <c r="G14" s="14"/>
      <c r="H14" s="19">
        <v>7</v>
      </c>
      <c r="I14" s="103" t="str">
        <f ca="1">IFERROR(__xludf.DUMMYFUNCTION("if('先生'!C13&lt;&gt;"""",googletranslate('先生'!C13,""ja"",'先生'!O$5),"""")"),"")</f>
        <v/>
      </c>
      <c r="J14" s="98"/>
      <c r="K14" s="98"/>
      <c r="L14" s="99"/>
      <c r="M14" s="7"/>
      <c r="N14" s="7"/>
      <c r="O14" s="7"/>
      <c r="P14" s="7"/>
      <c r="Q14" s="7"/>
      <c r="R14" s="7"/>
      <c r="S14" s="7"/>
      <c r="T14" s="7"/>
      <c r="U14" s="7"/>
      <c r="V14" s="7"/>
      <c r="W14" s="7"/>
      <c r="X14" s="7"/>
      <c r="Y14" s="7"/>
      <c r="Z14" s="7"/>
    </row>
    <row r="15" spans="1:26" ht="30" customHeight="1">
      <c r="A15" s="12"/>
      <c r="B15" s="21">
        <v>8</v>
      </c>
      <c r="C15" s="120"/>
      <c r="D15" s="112"/>
      <c r="E15" s="112"/>
      <c r="F15" s="113"/>
      <c r="G15" s="14"/>
      <c r="H15" s="22">
        <v>8</v>
      </c>
      <c r="I15" s="97" t="str">
        <f ca="1">IFERROR(__xludf.DUMMYFUNCTION("if('先生'!C14&lt;&gt;"""",googletranslate('先生'!C14,""ja"",'先生'!O$5),"""")"),"")</f>
        <v/>
      </c>
      <c r="J15" s="98"/>
      <c r="K15" s="98"/>
      <c r="L15" s="99"/>
      <c r="M15" s="7"/>
      <c r="N15" s="7"/>
      <c r="O15" s="7"/>
      <c r="P15" s="7"/>
      <c r="Q15" s="7"/>
      <c r="R15" s="7"/>
      <c r="S15" s="7"/>
      <c r="T15" s="7"/>
      <c r="U15" s="7"/>
      <c r="V15" s="7"/>
      <c r="W15" s="7"/>
      <c r="X15" s="7"/>
      <c r="Y15" s="7"/>
      <c r="Z15" s="7"/>
    </row>
    <row r="16" spans="1:26" ht="30" customHeight="1">
      <c r="A16" s="12"/>
      <c r="B16" s="18">
        <v>9</v>
      </c>
      <c r="C16" s="121"/>
      <c r="D16" s="112"/>
      <c r="E16" s="112"/>
      <c r="F16" s="113"/>
      <c r="G16" s="14"/>
      <c r="H16" s="19">
        <v>9</v>
      </c>
      <c r="I16" s="100" t="str">
        <f ca="1">IFERROR(__xludf.DUMMYFUNCTION("if('先生'!C15&lt;&gt;"""",googletranslate('先生'!C15,""ja"",'先生'!O$5),"""")"),"")</f>
        <v/>
      </c>
      <c r="J16" s="98"/>
      <c r="K16" s="98"/>
      <c r="L16" s="99"/>
      <c r="M16" s="7"/>
      <c r="N16" s="7"/>
      <c r="O16" s="7"/>
      <c r="P16" s="7"/>
      <c r="Q16" s="7"/>
      <c r="R16" s="7"/>
      <c r="S16" s="7"/>
      <c r="T16" s="7"/>
      <c r="U16" s="7"/>
      <c r="V16" s="7"/>
      <c r="W16" s="7"/>
      <c r="X16" s="7"/>
      <c r="Y16" s="7"/>
      <c r="Z16" s="7"/>
    </row>
    <row r="17" spans="1:26" ht="30" customHeight="1">
      <c r="A17" s="12"/>
      <c r="B17" s="21">
        <v>10</v>
      </c>
      <c r="C17" s="120"/>
      <c r="D17" s="112"/>
      <c r="E17" s="112"/>
      <c r="F17" s="113"/>
      <c r="G17" s="14"/>
      <c r="H17" s="22">
        <v>10</v>
      </c>
      <c r="I17" s="97" t="str">
        <f ca="1">IFERROR(__xludf.DUMMYFUNCTION("if('先生'!C16&lt;&gt;"""",googletranslate('先生'!C16,""ja"",'先生'!O$5),"""")"),"")</f>
        <v/>
      </c>
      <c r="J17" s="98"/>
      <c r="K17" s="98"/>
      <c r="L17" s="99"/>
      <c r="M17" s="7"/>
      <c r="N17" s="7"/>
      <c r="O17" s="7"/>
      <c r="P17" s="7"/>
      <c r="Q17" s="7"/>
      <c r="R17" s="7"/>
      <c r="S17" s="7"/>
      <c r="T17" s="7"/>
      <c r="U17" s="7"/>
      <c r="V17" s="7"/>
      <c r="W17" s="7"/>
      <c r="X17" s="7"/>
      <c r="Y17" s="7"/>
      <c r="Z17" s="7"/>
    </row>
    <row r="18" spans="1:26" ht="30" customHeight="1">
      <c r="A18" s="12"/>
      <c r="B18" s="18">
        <v>11</v>
      </c>
      <c r="C18" s="121"/>
      <c r="D18" s="112"/>
      <c r="E18" s="112"/>
      <c r="F18" s="113"/>
      <c r="G18" s="14"/>
      <c r="H18" s="19">
        <v>11</v>
      </c>
      <c r="I18" s="100" t="str">
        <f ca="1">IFERROR(__xludf.DUMMYFUNCTION("if('先生'!C17&lt;&gt;"""",googletranslate('先生'!C17,""ja"",'先生'!O$5),"""")"),"")</f>
        <v/>
      </c>
      <c r="J18" s="98"/>
      <c r="K18" s="98"/>
      <c r="L18" s="99"/>
      <c r="M18" s="7"/>
      <c r="N18" s="7"/>
      <c r="O18" s="7"/>
      <c r="P18" s="7"/>
      <c r="Q18" s="7"/>
      <c r="R18" s="7"/>
      <c r="S18" s="7"/>
      <c r="T18" s="7"/>
      <c r="U18" s="7"/>
      <c r="V18" s="7"/>
      <c r="W18" s="7"/>
      <c r="X18" s="7"/>
      <c r="Y18" s="7"/>
      <c r="Z18" s="7"/>
    </row>
    <row r="19" spans="1:26" ht="30" customHeight="1">
      <c r="A19" s="12"/>
      <c r="B19" s="21">
        <v>12</v>
      </c>
      <c r="C19" s="120"/>
      <c r="D19" s="112"/>
      <c r="E19" s="112"/>
      <c r="F19" s="113"/>
      <c r="G19" s="14"/>
      <c r="H19" s="22">
        <v>12</v>
      </c>
      <c r="I19" s="97" t="str">
        <f ca="1">IFERROR(__xludf.DUMMYFUNCTION("if('先生'!C18&lt;&gt;"""",googletranslate('先生'!C18,""ja"",'先生'!O$5),"""")"),"")</f>
        <v/>
      </c>
      <c r="J19" s="98"/>
      <c r="K19" s="98"/>
      <c r="L19" s="99"/>
      <c r="M19" s="7"/>
      <c r="N19" s="7"/>
      <c r="O19" s="7"/>
      <c r="P19" s="7"/>
      <c r="Q19" s="7"/>
      <c r="R19" s="7"/>
      <c r="S19" s="7"/>
      <c r="T19" s="7"/>
      <c r="U19" s="7"/>
      <c r="V19" s="7"/>
      <c r="W19" s="7"/>
      <c r="X19" s="7"/>
      <c r="Y19" s="7"/>
      <c r="Z19" s="7"/>
    </row>
    <row r="20" spans="1:26" ht="30" customHeight="1">
      <c r="A20" s="12"/>
      <c r="B20" s="18">
        <v>13</v>
      </c>
      <c r="C20" s="121"/>
      <c r="D20" s="112"/>
      <c r="E20" s="112"/>
      <c r="F20" s="113"/>
      <c r="G20" s="14"/>
      <c r="H20" s="19">
        <v>13</v>
      </c>
      <c r="I20" s="100" t="str">
        <f ca="1">IFERROR(__xludf.DUMMYFUNCTION("if('先生'!C19&lt;&gt;"""",googletranslate('先生'!C19,""ja"",'先生'!O$5),"""")"),"")</f>
        <v/>
      </c>
      <c r="J20" s="98"/>
      <c r="K20" s="98"/>
      <c r="L20" s="99"/>
      <c r="M20" s="7"/>
      <c r="N20" s="7"/>
      <c r="O20" s="7"/>
      <c r="P20" s="7"/>
      <c r="Q20" s="7"/>
      <c r="R20" s="7"/>
      <c r="S20" s="7"/>
      <c r="T20" s="7"/>
      <c r="U20" s="7"/>
      <c r="V20" s="7"/>
      <c r="W20" s="7"/>
      <c r="X20" s="7"/>
      <c r="Y20" s="7"/>
      <c r="Z20" s="7"/>
    </row>
    <row r="21" spans="1:26" ht="30" customHeight="1">
      <c r="A21" s="12"/>
      <c r="B21" s="21">
        <v>14</v>
      </c>
      <c r="C21" s="120"/>
      <c r="D21" s="112"/>
      <c r="E21" s="112"/>
      <c r="F21" s="113"/>
      <c r="G21" s="14"/>
      <c r="H21" s="22">
        <v>14</v>
      </c>
      <c r="I21" s="97" t="str">
        <f ca="1">IFERROR(__xludf.DUMMYFUNCTION("if('先生'!C20&lt;&gt;"""",googletranslate('先生'!C20,""ja"",'先生'!O$5),"""")"),"")</f>
        <v/>
      </c>
      <c r="J21" s="98"/>
      <c r="K21" s="98"/>
      <c r="L21" s="99"/>
      <c r="M21" s="7"/>
      <c r="N21" s="7"/>
      <c r="O21" s="7"/>
      <c r="P21" s="7"/>
      <c r="Q21" s="7"/>
      <c r="R21" s="7"/>
      <c r="S21" s="7"/>
      <c r="T21" s="7"/>
      <c r="U21" s="7"/>
      <c r="V21" s="7"/>
      <c r="W21" s="7"/>
      <c r="X21" s="7"/>
      <c r="Y21" s="7"/>
      <c r="Z21" s="7"/>
    </row>
    <row r="22" spans="1:26" ht="30" customHeight="1">
      <c r="A22" s="12"/>
      <c r="B22" s="18">
        <v>15</v>
      </c>
      <c r="C22" s="121"/>
      <c r="D22" s="112"/>
      <c r="E22" s="112"/>
      <c r="F22" s="113"/>
      <c r="G22" s="14"/>
      <c r="H22" s="19">
        <v>15</v>
      </c>
      <c r="I22" s="100" t="str">
        <f ca="1">IFERROR(__xludf.DUMMYFUNCTION("if('先生'!C21&lt;&gt;"""",googletranslate('先生'!C21,""ja"",'先生'!O$5),"""")"),"")</f>
        <v/>
      </c>
      <c r="J22" s="98"/>
      <c r="K22" s="98"/>
      <c r="L22" s="99"/>
      <c r="M22" s="7"/>
      <c r="N22" s="7"/>
      <c r="O22" s="7"/>
      <c r="P22" s="7"/>
      <c r="Q22" s="7"/>
      <c r="R22" s="7"/>
      <c r="S22" s="7"/>
      <c r="T22" s="7"/>
      <c r="U22" s="7"/>
      <c r="V22" s="7"/>
      <c r="W22" s="7"/>
      <c r="X22" s="7"/>
      <c r="Y22" s="7"/>
      <c r="Z22" s="7"/>
    </row>
    <row r="23" spans="1:26" ht="30" customHeight="1">
      <c r="A23" s="12"/>
      <c r="B23" s="21">
        <v>16</v>
      </c>
      <c r="C23" s="120"/>
      <c r="D23" s="112"/>
      <c r="E23" s="112"/>
      <c r="F23" s="113"/>
      <c r="G23" s="14"/>
      <c r="H23" s="22">
        <v>16</v>
      </c>
      <c r="I23" s="97" t="str">
        <f ca="1">IFERROR(__xludf.DUMMYFUNCTION("if('先生'!C22&lt;&gt;"""",googletranslate('先生'!C22,""ja"",'先生'!O$5),"""")"),"")</f>
        <v/>
      </c>
      <c r="J23" s="98"/>
      <c r="K23" s="98"/>
      <c r="L23" s="99"/>
      <c r="M23" s="7"/>
      <c r="N23" s="7"/>
      <c r="O23" s="7"/>
      <c r="P23" s="7"/>
      <c r="Q23" s="7"/>
      <c r="R23" s="7"/>
      <c r="S23" s="7"/>
      <c r="T23" s="7"/>
      <c r="U23" s="7"/>
      <c r="V23" s="7"/>
      <c r="W23" s="7"/>
      <c r="X23" s="7"/>
      <c r="Y23" s="7"/>
      <c r="Z23" s="7"/>
    </row>
    <row r="24" spans="1:26" ht="30" customHeight="1">
      <c r="A24" s="12"/>
      <c r="B24" s="18">
        <v>17</v>
      </c>
      <c r="C24" s="121"/>
      <c r="D24" s="112"/>
      <c r="E24" s="112"/>
      <c r="F24" s="113"/>
      <c r="G24" s="14"/>
      <c r="H24" s="19">
        <v>17</v>
      </c>
      <c r="I24" s="100" t="str">
        <f ca="1">IFERROR(__xludf.DUMMYFUNCTION("if('先生'!C23&lt;&gt;"""",googletranslate('先生'!C23,""ja"",'先生'!O$5),"""")"),"")</f>
        <v/>
      </c>
      <c r="J24" s="98"/>
      <c r="K24" s="98"/>
      <c r="L24" s="99"/>
      <c r="M24" s="7"/>
      <c r="N24" s="7"/>
      <c r="O24" s="7"/>
      <c r="P24" s="7"/>
      <c r="Q24" s="7"/>
      <c r="R24" s="7"/>
      <c r="S24" s="7"/>
      <c r="T24" s="7"/>
      <c r="U24" s="7"/>
      <c r="V24" s="7"/>
      <c r="W24" s="7"/>
      <c r="X24" s="7"/>
      <c r="Y24" s="7"/>
      <c r="Z24" s="7"/>
    </row>
    <row r="25" spans="1:26" ht="30" customHeight="1">
      <c r="A25" s="12"/>
      <c r="B25" s="21">
        <v>18</v>
      </c>
      <c r="C25" s="120"/>
      <c r="D25" s="112"/>
      <c r="E25" s="112"/>
      <c r="F25" s="113"/>
      <c r="G25" s="14"/>
      <c r="H25" s="22">
        <v>18</v>
      </c>
      <c r="I25" s="97" t="str">
        <f ca="1">IFERROR(__xludf.DUMMYFUNCTION("if('先生'!C24&lt;&gt;"""",googletranslate('先生'!C24,""ja"",'先生'!O$5),"""")"),"")</f>
        <v/>
      </c>
      <c r="J25" s="98"/>
      <c r="K25" s="98"/>
      <c r="L25" s="99"/>
      <c r="M25" s="7"/>
      <c r="N25" s="7"/>
      <c r="O25" s="7"/>
      <c r="P25" s="7"/>
      <c r="Q25" s="7"/>
      <c r="R25" s="7"/>
      <c r="S25" s="7"/>
      <c r="T25" s="7"/>
      <c r="U25" s="7"/>
      <c r="V25" s="7"/>
      <c r="W25" s="7"/>
      <c r="X25" s="7"/>
      <c r="Y25" s="7"/>
      <c r="Z25" s="7"/>
    </row>
    <row r="26" spans="1:26" ht="30" customHeight="1">
      <c r="A26" s="12"/>
      <c r="B26" s="18">
        <v>19</v>
      </c>
      <c r="C26" s="121"/>
      <c r="D26" s="112"/>
      <c r="E26" s="112"/>
      <c r="F26" s="113"/>
      <c r="G26" s="14"/>
      <c r="H26" s="19">
        <v>19</v>
      </c>
      <c r="I26" s="100" t="str">
        <f ca="1">IFERROR(__xludf.DUMMYFUNCTION("if('先生'!C25&lt;&gt;"""",googletranslate('先生'!C25,""ja"",'先生'!O$5),"""")"),"")</f>
        <v/>
      </c>
      <c r="J26" s="98"/>
      <c r="K26" s="98"/>
      <c r="L26" s="99"/>
      <c r="M26" s="7"/>
      <c r="N26" s="7"/>
      <c r="O26" s="7"/>
      <c r="P26" s="7"/>
      <c r="Q26" s="7"/>
      <c r="R26" s="7"/>
      <c r="S26" s="7"/>
      <c r="T26" s="7"/>
      <c r="U26" s="7"/>
      <c r="V26" s="7"/>
      <c r="W26" s="7"/>
      <c r="X26" s="7"/>
      <c r="Y26" s="7"/>
      <c r="Z26" s="7"/>
    </row>
    <row r="27" spans="1:26" ht="30" customHeight="1">
      <c r="A27" s="12"/>
      <c r="B27" s="21">
        <v>20</v>
      </c>
      <c r="C27" s="120"/>
      <c r="D27" s="112"/>
      <c r="E27" s="112"/>
      <c r="F27" s="113"/>
      <c r="G27" s="14"/>
      <c r="H27" s="22">
        <v>20</v>
      </c>
      <c r="I27" s="97" t="str">
        <f ca="1">IFERROR(__xludf.DUMMYFUNCTION("if('先生'!C26&lt;&gt;"""",googletranslate('先生'!C26,""ja"",'先生'!O$5),"""")"),"")</f>
        <v/>
      </c>
      <c r="J27" s="98"/>
      <c r="K27" s="98"/>
      <c r="L27" s="99"/>
      <c r="M27" s="7"/>
      <c r="N27" s="7"/>
      <c r="O27" s="7"/>
      <c r="P27" s="7"/>
      <c r="Q27" s="7"/>
      <c r="R27" s="7"/>
      <c r="S27" s="7"/>
      <c r="T27" s="7"/>
      <c r="U27" s="7"/>
      <c r="V27" s="7"/>
      <c r="W27" s="7"/>
      <c r="X27" s="7"/>
      <c r="Y27" s="7"/>
      <c r="Z27" s="7"/>
    </row>
    <row r="28" spans="1:26" ht="30" customHeight="1">
      <c r="A28" s="12"/>
      <c r="B28" s="18">
        <v>21</v>
      </c>
      <c r="C28" s="121"/>
      <c r="D28" s="112"/>
      <c r="E28" s="112"/>
      <c r="F28" s="113"/>
      <c r="G28" s="14"/>
      <c r="H28" s="19">
        <v>21</v>
      </c>
      <c r="I28" s="100" t="str">
        <f ca="1">IFERROR(__xludf.DUMMYFUNCTION("if('先生'!C27&lt;&gt;"""",googletranslate('先生'!C27,""ja"",'先生'!O$5),"""")"),"")</f>
        <v/>
      </c>
      <c r="J28" s="98"/>
      <c r="K28" s="98"/>
      <c r="L28" s="99"/>
      <c r="M28" s="7"/>
      <c r="N28" s="7"/>
      <c r="O28" s="7"/>
      <c r="P28" s="7"/>
      <c r="Q28" s="7"/>
      <c r="R28" s="7"/>
      <c r="S28" s="7"/>
      <c r="T28" s="7"/>
      <c r="U28" s="7"/>
      <c r="V28" s="7"/>
      <c r="W28" s="7"/>
      <c r="X28" s="7"/>
      <c r="Y28" s="7"/>
      <c r="Z28" s="7"/>
    </row>
    <row r="29" spans="1:26" ht="30" customHeight="1">
      <c r="A29" s="12"/>
      <c r="B29" s="21">
        <v>22</v>
      </c>
      <c r="C29" s="120"/>
      <c r="D29" s="112"/>
      <c r="E29" s="112"/>
      <c r="F29" s="113"/>
      <c r="G29" s="14"/>
      <c r="H29" s="22">
        <v>22</v>
      </c>
      <c r="I29" s="97" t="str">
        <f ca="1">IFERROR(__xludf.DUMMYFUNCTION("if('先生'!C28&lt;&gt;"""",googletranslate('先生'!C28,""ja"",'先生'!O$5),"""")"),"")</f>
        <v/>
      </c>
      <c r="J29" s="98"/>
      <c r="K29" s="98"/>
      <c r="L29" s="99"/>
      <c r="M29" s="7"/>
      <c r="N29" s="7"/>
      <c r="O29" s="7"/>
      <c r="P29" s="7"/>
      <c r="Q29" s="7"/>
      <c r="R29" s="7"/>
      <c r="S29" s="7"/>
      <c r="T29" s="7"/>
      <c r="U29" s="7"/>
      <c r="V29" s="7"/>
      <c r="W29" s="7"/>
      <c r="X29" s="7"/>
      <c r="Y29" s="7"/>
      <c r="Z29" s="7"/>
    </row>
    <row r="30" spans="1:26" ht="30" customHeight="1">
      <c r="A30" s="12"/>
      <c r="B30" s="18">
        <v>23</v>
      </c>
      <c r="C30" s="121"/>
      <c r="D30" s="112"/>
      <c r="E30" s="112"/>
      <c r="F30" s="113"/>
      <c r="G30" s="14"/>
      <c r="H30" s="19">
        <v>23</v>
      </c>
      <c r="I30" s="100" t="str">
        <f ca="1">IFERROR(__xludf.DUMMYFUNCTION("if('先生'!C29&lt;&gt;"""",googletranslate('先生'!C29,""ja"",'先生'!O$5),"""")"),"")</f>
        <v/>
      </c>
      <c r="J30" s="98"/>
      <c r="K30" s="98"/>
      <c r="L30" s="99"/>
      <c r="M30" s="7"/>
      <c r="N30" s="7"/>
      <c r="O30" s="7"/>
      <c r="P30" s="7"/>
      <c r="Q30" s="7"/>
      <c r="R30" s="7"/>
      <c r="S30" s="7"/>
      <c r="T30" s="7"/>
      <c r="U30" s="7"/>
      <c r="V30" s="7"/>
      <c r="W30" s="7"/>
      <c r="X30" s="7"/>
      <c r="Y30" s="7"/>
      <c r="Z30" s="7"/>
    </row>
    <row r="31" spans="1:26" ht="30" customHeight="1">
      <c r="A31" s="12"/>
      <c r="B31" s="21">
        <v>24</v>
      </c>
      <c r="C31" s="120"/>
      <c r="D31" s="112"/>
      <c r="E31" s="112"/>
      <c r="F31" s="113"/>
      <c r="G31" s="14"/>
      <c r="H31" s="22">
        <v>24</v>
      </c>
      <c r="I31" s="97" t="str">
        <f ca="1">IFERROR(__xludf.DUMMYFUNCTION("if('先生'!C30&lt;&gt;"""",googletranslate('先生'!C30,""ja"",'先生'!O$5),"""")"),"")</f>
        <v/>
      </c>
      <c r="J31" s="98"/>
      <c r="K31" s="98"/>
      <c r="L31" s="99"/>
      <c r="M31" s="7"/>
      <c r="N31" s="7"/>
      <c r="O31" s="7"/>
      <c r="P31" s="7"/>
      <c r="Q31" s="7"/>
      <c r="R31" s="7"/>
      <c r="S31" s="7"/>
      <c r="T31" s="7"/>
      <c r="U31" s="7"/>
      <c r="V31" s="7"/>
      <c r="W31" s="7"/>
      <c r="X31" s="7"/>
      <c r="Y31" s="7"/>
      <c r="Z31" s="7"/>
    </row>
    <row r="32" spans="1:26" ht="30" customHeight="1">
      <c r="A32" s="12"/>
      <c r="B32" s="24">
        <v>25</v>
      </c>
      <c r="C32" s="125"/>
      <c r="D32" s="126"/>
      <c r="E32" s="126"/>
      <c r="F32" s="127"/>
      <c r="G32" s="14"/>
      <c r="H32" s="25">
        <v>25</v>
      </c>
      <c r="I32" s="122" t="str">
        <f ca="1">IFERROR(__xludf.DUMMYFUNCTION("if('先生'!C31&lt;&gt;"""",googletranslate('先生'!C31,""ja"",'先生'!O$5),"""")"),"")</f>
        <v/>
      </c>
      <c r="J32" s="115"/>
      <c r="K32" s="115"/>
      <c r="L32" s="108"/>
      <c r="M32" s="7"/>
      <c r="N32" s="7"/>
      <c r="O32" s="7"/>
      <c r="P32" s="7"/>
      <c r="Q32" s="7"/>
      <c r="R32" s="7"/>
      <c r="S32" s="7"/>
      <c r="T32" s="7"/>
      <c r="U32" s="7"/>
      <c r="V32" s="7"/>
      <c r="W32" s="7"/>
      <c r="X32" s="7"/>
      <c r="Y32" s="7"/>
      <c r="Z32" s="7"/>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2">
    <mergeCell ref="C31:F31"/>
    <mergeCell ref="C32:F32"/>
    <mergeCell ref="C24:F24"/>
    <mergeCell ref="C25:F25"/>
    <mergeCell ref="C26:F26"/>
    <mergeCell ref="C27:F27"/>
    <mergeCell ref="C28:F28"/>
    <mergeCell ref="C29:F29"/>
    <mergeCell ref="C30:F30"/>
    <mergeCell ref="I32:L32"/>
    <mergeCell ref="I18:L18"/>
    <mergeCell ref="I19:L19"/>
    <mergeCell ref="I20:L20"/>
    <mergeCell ref="I21:L21"/>
    <mergeCell ref="I22:L22"/>
    <mergeCell ref="I23:L23"/>
    <mergeCell ref="I24:L24"/>
    <mergeCell ref="I27:L27"/>
    <mergeCell ref="I28:L28"/>
    <mergeCell ref="I29:L29"/>
    <mergeCell ref="I30:L30"/>
    <mergeCell ref="I31:L31"/>
    <mergeCell ref="C21:F21"/>
    <mergeCell ref="C22:F22"/>
    <mergeCell ref="C23:F23"/>
    <mergeCell ref="I25:L25"/>
    <mergeCell ref="I26:L26"/>
    <mergeCell ref="I17:L17"/>
    <mergeCell ref="C17:F17"/>
    <mergeCell ref="C18:F18"/>
    <mergeCell ref="C19:F19"/>
    <mergeCell ref="C20:F20"/>
    <mergeCell ref="C14:F14"/>
    <mergeCell ref="C15:F15"/>
    <mergeCell ref="C16:F16"/>
    <mergeCell ref="I11:L11"/>
    <mergeCell ref="I12:L12"/>
    <mergeCell ref="I13:L13"/>
    <mergeCell ref="I14:L14"/>
    <mergeCell ref="I15:L15"/>
    <mergeCell ref="I16:L16"/>
    <mergeCell ref="I10:L10"/>
    <mergeCell ref="C10:F10"/>
    <mergeCell ref="C11:F11"/>
    <mergeCell ref="C12:F12"/>
    <mergeCell ref="C13:F13"/>
    <mergeCell ref="C7:F7"/>
    <mergeCell ref="I7:L7"/>
    <mergeCell ref="C8:F8"/>
    <mergeCell ref="I8:L8"/>
    <mergeCell ref="C9:F9"/>
    <mergeCell ref="I9:L9"/>
  </mergeCells>
  <phoneticPr fontId="28"/>
  <pageMargins left="0.74791666666666701" right="0.74791666666666701" top="0.98402777777777795" bottom="0.9840277777777779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Z1000"/>
  <sheetViews>
    <sheetView workbookViewId="0"/>
  </sheetViews>
  <sheetFormatPr defaultColWidth="12.54296875" defaultRowHeight="15" customHeight="1"/>
  <cols>
    <col min="1" max="1" width="6.453125" customWidth="1"/>
    <col min="2" max="3" width="20.1796875" customWidth="1"/>
    <col min="4" max="4" width="6.453125" customWidth="1"/>
    <col min="5" max="5" width="50.1796875" customWidth="1"/>
    <col min="6" max="25" width="12.54296875" customWidth="1"/>
    <col min="26" max="26" width="8.54296875" customWidth="1"/>
  </cols>
  <sheetData>
    <row r="1" spans="1:26" ht="15.75" customHeight="1">
      <c r="A1" s="7"/>
      <c r="B1" s="7"/>
      <c r="C1" s="7"/>
      <c r="D1" s="7"/>
      <c r="E1" s="7"/>
      <c r="F1" s="7"/>
      <c r="G1" s="7"/>
      <c r="H1" s="7"/>
      <c r="I1" s="7"/>
      <c r="J1" s="7"/>
      <c r="K1" s="7"/>
      <c r="L1" s="7"/>
      <c r="M1" s="7"/>
      <c r="N1" s="7"/>
      <c r="O1" s="7"/>
      <c r="P1" s="7"/>
      <c r="Q1" s="7"/>
      <c r="R1" s="7"/>
      <c r="S1" s="7"/>
      <c r="T1" s="7"/>
      <c r="U1" s="7"/>
      <c r="V1" s="7"/>
      <c r="W1" s="7"/>
      <c r="X1" s="7"/>
      <c r="Y1" s="7"/>
      <c r="Z1" s="7"/>
    </row>
    <row r="2" spans="1:26" ht="15.75" customHeight="1">
      <c r="A2" s="7"/>
      <c r="B2" s="80"/>
      <c r="C2" s="80"/>
      <c r="D2" s="7"/>
      <c r="E2" s="7"/>
      <c r="F2" s="7"/>
      <c r="G2" s="7"/>
      <c r="H2" s="7"/>
      <c r="I2" s="7"/>
      <c r="J2" s="7"/>
      <c r="K2" s="7"/>
      <c r="L2" s="7"/>
      <c r="M2" s="7"/>
      <c r="N2" s="7"/>
      <c r="O2" s="7"/>
      <c r="P2" s="7"/>
      <c r="Q2" s="7"/>
      <c r="R2" s="7"/>
      <c r="S2" s="7"/>
      <c r="T2" s="7"/>
      <c r="U2" s="7"/>
      <c r="V2" s="7"/>
      <c r="W2" s="7"/>
      <c r="X2" s="7"/>
      <c r="Y2" s="7"/>
      <c r="Z2" s="7"/>
    </row>
    <row r="3" spans="1:26" ht="15.75" customHeight="1">
      <c r="A3" s="14"/>
      <c r="B3" s="34" t="s">
        <v>64</v>
      </c>
      <c r="C3" s="35" t="s">
        <v>65</v>
      </c>
      <c r="D3" s="7"/>
      <c r="E3" s="7"/>
      <c r="F3" s="7"/>
      <c r="G3" s="7"/>
      <c r="H3" s="7"/>
      <c r="I3" s="7"/>
      <c r="J3" s="7"/>
      <c r="K3" s="7"/>
      <c r="L3" s="7"/>
      <c r="M3" s="7"/>
      <c r="N3" s="7"/>
      <c r="O3" s="7"/>
      <c r="P3" s="7"/>
      <c r="Q3" s="7"/>
      <c r="R3" s="7"/>
      <c r="S3" s="7"/>
      <c r="T3" s="7"/>
      <c r="U3" s="7"/>
      <c r="V3" s="7"/>
      <c r="W3" s="7"/>
      <c r="X3" s="7"/>
      <c r="Y3" s="7"/>
      <c r="Z3" s="7"/>
    </row>
    <row r="4" spans="1:26" ht="15.75" customHeight="1">
      <c r="A4" s="14"/>
      <c r="B4" s="36" t="s">
        <v>42</v>
      </c>
      <c r="C4" s="37" t="s">
        <v>66</v>
      </c>
      <c r="D4" s="7"/>
      <c r="E4" s="38" t="s">
        <v>67</v>
      </c>
      <c r="F4" s="7"/>
      <c r="G4" s="7"/>
      <c r="H4" s="7"/>
      <c r="I4" s="7"/>
      <c r="J4" s="7"/>
      <c r="K4" s="7"/>
      <c r="L4" s="7"/>
      <c r="M4" s="7"/>
      <c r="N4" s="7"/>
      <c r="O4" s="7"/>
      <c r="P4" s="7"/>
      <c r="Q4" s="7"/>
      <c r="R4" s="7"/>
      <c r="S4" s="7"/>
      <c r="T4" s="7"/>
      <c r="U4" s="7"/>
      <c r="V4" s="7"/>
      <c r="W4" s="7"/>
      <c r="X4" s="7"/>
      <c r="Y4" s="7"/>
      <c r="Z4" s="7"/>
    </row>
    <row r="5" spans="1:26" ht="15.75" customHeight="1">
      <c r="A5" s="14"/>
      <c r="B5" s="39" t="s">
        <v>43</v>
      </c>
      <c r="C5" s="40" t="s">
        <v>68</v>
      </c>
      <c r="D5" s="7"/>
      <c r="E5" s="38" t="s">
        <v>69</v>
      </c>
      <c r="F5" s="7"/>
      <c r="G5" s="7"/>
      <c r="H5" s="7"/>
      <c r="I5" s="7"/>
      <c r="J5" s="7"/>
      <c r="K5" s="7"/>
      <c r="L5" s="7"/>
      <c r="M5" s="7"/>
      <c r="N5" s="7"/>
      <c r="O5" s="7"/>
      <c r="P5" s="7"/>
      <c r="Q5" s="7"/>
      <c r="R5" s="7"/>
      <c r="S5" s="7"/>
      <c r="T5" s="7"/>
      <c r="U5" s="7"/>
      <c r="V5" s="7"/>
      <c r="W5" s="7"/>
      <c r="X5" s="7"/>
      <c r="Y5" s="7"/>
      <c r="Z5" s="7"/>
    </row>
    <row r="6" spans="1:26" ht="15.75" customHeight="1">
      <c r="A6" s="14"/>
      <c r="B6" s="36" t="s">
        <v>70</v>
      </c>
      <c r="C6" s="37" t="s">
        <v>71</v>
      </c>
      <c r="D6" s="7"/>
      <c r="E6" s="38" t="s">
        <v>72</v>
      </c>
      <c r="F6" s="7"/>
      <c r="G6" s="7"/>
      <c r="H6" s="7"/>
      <c r="I6" s="7"/>
      <c r="J6" s="7"/>
      <c r="K6" s="7"/>
      <c r="L6" s="7"/>
      <c r="M6" s="7"/>
      <c r="N6" s="7"/>
      <c r="O6" s="7"/>
      <c r="P6" s="7"/>
      <c r="Q6" s="7"/>
      <c r="R6" s="7"/>
      <c r="S6" s="7"/>
      <c r="T6" s="7"/>
      <c r="U6" s="7"/>
      <c r="V6" s="7"/>
      <c r="W6" s="7"/>
      <c r="X6" s="7"/>
      <c r="Y6" s="7"/>
      <c r="Z6" s="7"/>
    </row>
    <row r="7" spans="1:26" ht="15.75" customHeight="1">
      <c r="A7" s="14"/>
      <c r="B7" s="39" t="s">
        <v>73</v>
      </c>
      <c r="C7" s="40" t="s">
        <v>74</v>
      </c>
      <c r="D7" s="7"/>
      <c r="E7" s="41" t="s">
        <v>75</v>
      </c>
      <c r="F7" s="7"/>
      <c r="G7" s="7"/>
      <c r="H7" s="7"/>
      <c r="I7" s="7"/>
      <c r="J7" s="7"/>
      <c r="K7" s="7"/>
      <c r="L7" s="7"/>
      <c r="M7" s="7"/>
      <c r="N7" s="7"/>
      <c r="O7" s="7"/>
      <c r="P7" s="7"/>
      <c r="Q7" s="7"/>
      <c r="R7" s="7"/>
      <c r="S7" s="7"/>
      <c r="T7" s="7"/>
      <c r="U7" s="7"/>
      <c r="V7" s="7"/>
      <c r="W7" s="7"/>
      <c r="X7" s="7"/>
      <c r="Y7" s="7"/>
      <c r="Z7" s="7"/>
    </row>
    <row r="8" spans="1:26" ht="15.75" customHeight="1">
      <c r="A8" s="14"/>
      <c r="B8" s="36" t="s">
        <v>76</v>
      </c>
      <c r="C8" s="37" t="s">
        <v>77</v>
      </c>
      <c r="D8" s="7"/>
      <c r="E8" s="7"/>
      <c r="F8" s="7"/>
      <c r="G8" s="7"/>
      <c r="H8" s="7"/>
      <c r="I8" s="7"/>
      <c r="J8" s="7"/>
      <c r="K8" s="7"/>
      <c r="L8" s="7"/>
      <c r="M8" s="7"/>
      <c r="N8" s="7"/>
      <c r="O8" s="7"/>
      <c r="P8" s="7"/>
      <c r="Q8" s="7"/>
      <c r="R8" s="7"/>
      <c r="S8" s="7"/>
      <c r="T8" s="7"/>
      <c r="U8" s="7"/>
      <c r="V8" s="7"/>
      <c r="W8" s="7"/>
      <c r="X8" s="7"/>
      <c r="Y8" s="7"/>
      <c r="Z8" s="7"/>
    </row>
    <row r="9" spans="1:26" ht="15.75" customHeight="1">
      <c r="A9" s="14"/>
      <c r="B9" s="39" t="s">
        <v>78</v>
      </c>
      <c r="C9" s="40" t="s">
        <v>79</v>
      </c>
      <c r="D9" s="7"/>
      <c r="E9" s="7"/>
      <c r="F9" s="7"/>
      <c r="G9" s="7"/>
      <c r="H9" s="7"/>
      <c r="I9" s="7"/>
      <c r="J9" s="7"/>
      <c r="K9" s="7"/>
      <c r="L9" s="7"/>
      <c r="M9" s="7"/>
      <c r="N9" s="7"/>
      <c r="O9" s="7"/>
      <c r="P9" s="7"/>
      <c r="Q9" s="7"/>
      <c r="R9" s="7"/>
      <c r="S9" s="7"/>
      <c r="T9" s="7"/>
      <c r="U9" s="7"/>
      <c r="V9" s="7"/>
      <c r="W9" s="7"/>
      <c r="X9" s="7"/>
      <c r="Y9" s="7"/>
      <c r="Z9" s="7"/>
    </row>
    <row r="10" spans="1:26" ht="15.75" customHeight="1">
      <c r="A10" s="14"/>
      <c r="B10" s="36" t="s">
        <v>80</v>
      </c>
      <c r="C10" s="37" t="s">
        <v>81</v>
      </c>
      <c r="D10" s="7"/>
      <c r="E10" s="7"/>
      <c r="F10" s="7"/>
      <c r="G10" s="7"/>
      <c r="H10" s="7"/>
      <c r="I10" s="7"/>
      <c r="J10" s="7"/>
      <c r="K10" s="7"/>
      <c r="L10" s="7"/>
      <c r="M10" s="7"/>
      <c r="N10" s="7"/>
      <c r="O10" s="7"/>
      <c r="P10" s="7"/>
      <c r="Q10" s="7"/>
      <c r="R10" s="7"/>
      <c r="S10" s="7"/>
      <c r="T10" s="7"/>
      <c r="U10" s="7"/>
      <c r="V10" s="7"/>
      <c r="W10" s="7"/>
      <c r="X10" s="7"/>
      <c r="Y10" s="7"/>
      <c r="Z10" s="7"/>
    </row>
    <row r="11" spans="1:26" ht="15.75" customHeight="1">
      <c r="A11" s="14"/>
      <c r="B11" s="39" t="s">
        <v>82</v>
      </c>
      <c r="C11" s="40" t="s">
        <v>83</v>
      </c>
      <c r="D11" s="7"/>
      <c r="E11" s="7"/>
      <c r="F11" s="7"/>
      <c r="G11" s="7"/>
      <c r="H11" s="7"/>
      <c r="I11" s="7"/>
      <c r="J11" s="7"/>
      <c r="K11" s="7"/>
      <c r="L11" s="7"/>
      <c r="M11" s="7"/>
      <c r="N11" s="7"/>
      <c r="O11" s="7"/>
      <c r="P11" s="7"/>
      <c r="Q11" s="7"/>
      <c r="R11" s="7"/>
      <c r="S11" s="7"/>
      <c r="T11" s="7"/>
      <c r="U11" s="7"/>
      <c r="V11" s="7"/>
      <c r="W11" s="7"/>
      <c r="X11" s="7"/>
      <c r="Y11" s="7"/>
      <c r="Z11" s="7"/>
    </row>
    <row r="12" spans="1:26" ht="15.75" customHeight="1">
      <c r="A12" s="14"/>
      <c r="B12" s="36" t="s">
        <v>84</v>
      </c>
      <c r="C12" s="37" t="s">
        <v>85</v>
      </c>
      <c r="D12" s="7"/>
      <c r="E12" s="7"/>
      <c r="F12" s="7"/>
      <c r="G12" s="7"/>
      <c r="H12" s="7"/>
      <c r="I12" s="7"/>
      <c r="J12" s="7"/>
      <c r="K12" s="7"/>
      <c r="L12" s="7"/>
      <c r="M12" s="7"/>
      <c r="N12" s="7"/>
      <c r="O12" s="7"/>
      <c r="P12" s="7"/>
      <c r="Q12" s="7"/>
      <c r="R12" s="7"/>
      <c r="S12" s="7"/>
      <c r="T12" s="7"/>
      <c r="U12" s="7"/>
      <c r="V12" s="7"/>
      <c r="W12" s="7"/>
      <c r="X12" s="7"/>
      <c r="Y12" s="7"/>
      <c r="Z12" s="7"/>
    </row>
    <row r="13" spans="1:26" ht="15.75" customHeight="1">
      <c r="A13" s="14"/>
      <c r="B13" s="39" t="s">
        <v>86</v>
      </c>
      <c r="C13" s="40" t="s">
        <v>87</v>
      </c>
      <c r="D13" s="7"/>
      <c r="E13" s="7"/>
      <c r="F13" s="7"/>
      <c r="G13" s="7"/>
      <c r="H13" s="7"/>
      <c r="I13" s="7"/>
      <c r="J13" s="7"/>
      <c r="K13" s="7"/>
      <c r="L13" s="7"/>
      <c r="M13" s="7"/>
      <c r="N13" s="7"/>
      <c r="O13" s="7"/>
      <c r="P13" s="7"/>
      <c r="Q13" s="7"/>
      <c r="R13" s="7"/>
      <c r="S13" s="7"/>
      <c r="T13" s="7"/>
      <c r="U13" s="7"/>
      <c r="V13" s="7"/>
      <c r="W13" s="7"/>
      <c r="X13" s="7"/>
      <c r="Y13" s="7"/>
      <c r="Z13" s="7"/>
    </row>
    <row r="14" spans="1:26" ht="15.75" customHeight="1">
      <c r="A14" s="14"/>
      <c r="B14" s="42"/>
      <c r="C14" s="43"/>
      <c r="D14" s="7"/>
      <c r="E14" s="7"/>
      <c r="F14" s="7"/>
      <c r="G14" s="7"/>
      <c r="H14" s="7"/>
      <c r="I14" s="7"/>
      <c r="J14" s="7"/>
      <c r="K14" s="7"/>
      <c r="L14" s="7"/>
      <c r="M14" s="7"/>
      <c r="N14" s="7"/>
      <c r="O14" s="7"/>
      <c r="P14" s="7"/>
      <c r="Q14" s="7"/>
      <c r="R14" s="7"/>
      <c r="S14" s="7"/>
      <c r="T14" s="7"/>
      <c r="U14" s="7"/>
      <c r="V14" s="7"/>
      <c r="W14" s="7"/>
      <c r="X14" s="7"/>
      <c r="Y14" s="7"/>
      <c r="Z14" s="7"/>
    </row>
    <row r="15" spans="1:26" ht="15.75" customHeight="1">
      <c r="A15" s="14"/>
      <c r="B15" s="44"/>
      <c r="C15" s="45"/>
      <c r="D15" s="7"/>
      <c r="E15" s="7"/>
      <c r="F15" s="7"/>
      <c r="G15" s="7"/>
      <c r="H15" s="7"/>
      <c r="I15" s="7"/>
      <c r="J15" s="7"/>
      <c r="K15" s="7"/>
      <c r="L15" s="7"/>
      <c r="M15" s="7"/>
      <c r="N15" s="7"/>
      <c r="O15" s="7"/>
      <c r="P15" s="7"/>
      <c r="Q15" s="7"/>
      <c r="R15" s="7"/>
      <c r="S15" s="7"/>
      <c r="T15" s="7"/>
      <c r="U15" s="7"/>
      <c r="V15" s="7"/>
      <c r="W15" s="7"/>
      <c r="X15" s="7"/>
      <c r="Y15" s="7"/>
      <c r="Z15" s="7"/>
    </row>
    <row r="16" spans="1:26" ht="15.75" customHeight="1">
      <c r="A16" s="14"/>
      <c r="B16" s="42"/>
      <c r="C16" s="43"/>
      <c r="D16" s="7"/>
      <c r="E16" s="7"/>
      <c r="F16" s="7"/>
      <c r="G16" s="7"/>
      <c r="H16" s="7"/>
      <c r="I16" s="7"/>
      <c r="J16" s="7"/>
      <c r="K16" s="7"/>
      <c r="L16" s="7"/>
      <c r="M16" s="7"/>
      <c r="N16" s="7"/>
      <c r="O16" s="7"/>
      <c r="P16" s="7"/>
      <c r="Q16" s="7"/>
      <c r="R16" s="7"/>
      <c r="S16" s="7"/>
      <c r="T16" s="7"/>
      <c r="U16" s="7"/>
      <c r="V16" s="7"/>
      <c r="W16" s="7"/>
      <c r="X16" s="7"/>
      <c r="Y16" s="7"/>
      <c r="Z16" s="7"/>
    </row>
    <row r="17" spans="1:26" ht="15.75" customHeight="1">
      <c r="A17" s="14"/>
      <c r="B17" s="46" t="s">
        <v>88</v>
      </c>
      <c r="C17" s="47" t="s">
        <v>89</v>
      </c>
      <c r="D17" s="7"/>
      <c r="E17" s="7"/>
      <c r="F17" s="7"/>
      <c r="G17" s="7"/>
      <c r="H17" s="7"/>
      <c r="I17" s="7"/>
      <c r="J17" s="7"/>
      <c r="K17" s="7"/>
      <c r="L17" s="7"/>
      <c r="M17" s="7"/>
      <c r="N17" s="7"/>
      <c r="O17" s="7"/>
      <c r="P17" s="7"/>
      <c r="Q17" s="7"/>
      <c r="R17" s="7"/>
      <c r="S17" s="7"/>
      <c r="T17" s="7"/>
      <c r="U17" s="7"/>
      <c r="V17" s="7"/>
      <c r="W17" s="7"/>
      <c r="X17" s="7"/>
      <c r="Y17" s="7"/>
      <c r="Z17" s="7"/>
    </row>
    <row r="18" spans="1:26" ht="15.75" customHeight="1"/>
    <row r="19" spans="1:26" ht="15.75" customHeight="1"/>
    <row r="20" spans="1:26" ht="15.75" customHeight="1"/>
    <row r="21" spans="1:26" ht="15.75" customHeight="1"/>
    <row r="22" spans="1:26" ht="15.75" customHeight="1"/>
    <row r="23" spans="1:26" ht="15.75" customHeight="1"/>
    <row r="24" spans="1:26" ht="15.75" customHeight="1"/>
    <row r="25" spans="1:26" ht="15.75" customHeight="1"/>
    <row r="26" spans="1:26" ht="15.75" customHeight="1"/>
    <row r="27" spans="1:26" ht="15.75" customHeight="1"/>
    <row r="28" spans="1:26" ht="15.75" customHeight="1"/>
    <row r="29" spans="1:26" ht="15.75" customHeight="1"/>
    <row r="30" spans="1:26" ht="15.75" customHeight="1"/>
    <row r="31" spans="1:26" ht="15.75" customHeight="1"/>
    <row r="32" spans="1: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honeticPr fontId="28"/>
  <hyperlinks>
    <hyperlink ref="E7" r:id="rId1" xr:uid="{00000000-0004-0000-0400-000000000000}"/>
  </hyperlinks>
  <pageMargins left="0.74791666666666701" right="0.74791666666666701" top="0.98402777777777795" bottom="0.98402777777777795"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FF"/>
  </sheetPr>
  <dimension ref="A1:Z1000"/>
  <sheetViews>
    <sheetView topLeftCell="A16" workbookViewId="0">
      <selection activeCell="C21" sqref="C21"/>
    </sheetView>
  </sheetViews>
  <sheetFormatPr defaultColWidth="12.54296875" defaultRowHeight="15" customHeight="1"/>
  <cols>
    <col min="1" max="2" width="6.453125" customWidth="1"/>
    <col min="3" max="3" width="37.54296875" customWidth="1"/>
    <col min="4" max="5" width="6.453125" customWidth="1"/>
    <col min="6" max="6" width="37.54296875" customWidth="1"/>
    <col min="7" max="8" width="6.453125" customWidth="1"/>
    <col min="9" max="9" width="37.54296875" customWidth="1"/>
    <col min="10" max="26" width="12.54296875" customWidth="1"/>
  </cols>
  <sheetData>
    <row r="1" spans="1:26" ht="15.75" customHeight="1">
      <c r="A1" s="8"/>
      <c r="B1" s="8"/>
      <c r="C1" s="48"/>
      <c r="D1" s="8"/>
      <c r="E1" s="8"/>
      <c r="F1" s="48"/>
      <c r="G1" s="8"/>
      <c r="H1" s="8"/>
      <c r="I1" s="48"/>
      <c r="J1" s="8"/>
      <c r="K1" s="8"/>
      <c r="L1" s="8"/>
      <c r="M1" s="8"/>
      <c r="N1" s="8"/>
      <c r="O1" s="8"/>
      <c r="P1" s="8"/>
      <c r="Q1" s="8"/>
      <c r="R1" s="8"/>
      <c r="S1" s="8"/>
      <c r="T1" s="8"/>
      <c r="U1" s="8"/>
      <c r="V1" s="8"/>
      <c r="W1" s="8"/>
      <c r="X1" s="8"/>
      <c r="Y1" s="8"/>
      <c r="Z1" s="8"/>
    </row>
    <row r="2" spans="1:26" ht="39" customHeight="1">
      <c r="A2" s="8"/>
      <c r="B2" s="130" t="s">
        <v>90</v>
      </c>
      <c r="C2" s="106"/>
      <c r="D2" s="106"/>
      <c r="E2" s="106"/>
      <c r="F2" s="106"/>
      <c r="G2" s="106"/>
      <c r="H2" s="106"/>
      <c r="I2" s="106"/>
      <c r="J2" s="8"/>
      <c r="K2" s="8"/>
      <c r="L2" s="8"/>
      <c r="M2" s="8"/>
      <c r="N2" s="8"/>
      <c r="O2" s="8"/>
      <c r="P2" s="8"/>
      <c r="Q2" s="8"/>
      <c r="R2" s="8"/>
      <c r="S2" s="8"/>
      <c r="T2" s="8"/>
      <c r="U2" s="8"/>
      <c r="V2" s="8"/>
      <c r="W2" s="8"/>
      <c r="X2" s="8"/>
      <c r="Y2" s="8"/>
      <c r="Z2" s="8"/>
    </row>
    <row r="3" spans="1:26" ht="15.75" customHeight="1">
      <c r="A3" s="8"/>
      <c r="B3" s="85"/>
      <c r="C3" s="86"/>
      <c r="D3" s="85"/>
      <c r="E3" s="85"/>
      <c r="F3" s="86"/>
      <c r="G3" s="85"/>
      <c r="H3" s="85"/>
      <c r="I3" s="86"/>
      <c r="J3" s="8"/>
      <c r="K3" s="8"/>
      <c r="L3" s="8"/>
      <c r="M3" s="8"/>
      <c r="N3" s="8"/>
      <c r="O3" s="8"/>
      <c r="P3" s="8"/>
      <c r="Q3" s="8"/>
      <c r="R3" s="8"/>
      <c r="S3" s="8"/>
      <c r="T3" s="8"/>
      <c r="U3" s="8"/>
      <c r="V3" s="8"/>
      <c r="W3" s="8"/>
      <c r="X3" s="8"/>
      <c r="Y3" s="8"/>
      <c r="Z3" s="8"/>
    </row>
    <row r="4" spans="1:26" ht="90" customHeight="1">
      <c r="A4" s="49"/>
      <c r="B4" s="131" t="s">
        <v>91</v>
      </c>
      <c r="C4" s="132"/>
      <c r="D4" s="132"/>
      <c r="E4" s="132"/>
      <c r="F4" s="132"/>
      <c r="G4" s="132"/>
      <c r="H4" s="132"/>
      <c r="I4" s="133"/>
      <c r="J4" s="8"/>
      <c r="K4" s="8"/>
      <c r="L4" s="8"/>
      <c r="M4" s="8"/>
      <c r="N4" s="8"/>
      <c r="O4" s="8"/>
      <c r="P4" s="8"/>
      <c r="Q4" s="8"/>
      <c r="R4" s="8"/>
      <c r="S4" s="8"/>
      <c r="T4" s="8"/>
      <c r="U4" s="8"/>
      <c r="V4" s="8"/>
      <c r="W4" s="8"/>
      <c r="X4" s="8"/>
      <c r="Y4" s="8"/>
      <c r="Z4" s="8"/>
    </row>
    <row r="5" spans="1:26" ht="15.75" customHeight="1">
      <c r="A5" s="8"/>
      <c r="B5" s="8"/>
      <c r="C5" s="48"/>
      <c r="D5" s="8"/>
      <c r="E5" s="8"/>
      <c r="F5" s="48"/>
      <c r="G5" s="8"/>
      <c r="H5" s="8"/>
      <c r="I5" s="48"/>
      <c r="J5" s="8"/>
      <c r="K5" s="8"/>
      <c r="L5" s="8"/>
      <c r="M5" s="8"/>
      <c r="N5" s="8"/>
      <c r="O5" s="8"/>
      <c r="P5" s="8"/>
      <c r="Q5" s="8"/>
      <c r="R5" s="8"/>
      <c r="S5" s="8"/>
      <c r="T5" s="8"/>
      <c r="U5" s="8"/>
      <c r="V5" s="8"/>
      <c r="W5" s="8"/>
      <c r="X5" s="8"/>
      <c r="Y5" s="8"/>
      <c r="Z5" s="8"/>
    </row>
    <row r="6" spans="1:26" ht="30" customHeight="1">
      <c r="A6" s="8"/>
      <c r="B6" s="134" t="s">
        <v>92</v>
      </c>
      <c r="C6" s="106"/>
      <c r="D6" s="8"/>
      <c r="E6" s="134" t="s">
        <v>93</v>
      </c>
      <c r="F6" s="106"/>
      <c r="G6" s="8"/>
      <c r="H6" s="134" t="s">
        <v>94</v>
      </c>
      <c r="I6" s="106"/>
      <c r="J6" s="8"/>
      <c r="K6" s="8"/>
      <c r="L6" s="8"/>
      <c r="M6" s="8"/>
      <c r="N6" s="8"/>
      <c r="O6" s="8"/>
      <c r="P6" s="8"/>
      <c r="Q6" s="8"/>
      <c r="R6" s="8"/>
      <c r="S6" s="8"/>
      <c r="T6" s="8"/>
      <c r="U6" s="8"/>
      <c r="V6" s="8"/>
      <c r="W6" s="8"/>
      <c r="X6" s="8"/>
      <c r="Y6" s="8"/>
      <c r="Z6" s="8"/>
    </row>
    <row r="7" spans="1:26" ht="30" customHeight="1">
      <c r="A7" s="8"/>
      <c r="B7" s="50" t="s">
        <v>41</v>
      </c>
      <c r="C7" s="51" t="s">
        <v>88</v>
      </c>
      <c r="D7" s="8"/>
      <c r="E7" s="9" t="s">
        <v>41</v>
      </c>
      <c r="F7" s="52" t="s">
        <v>42</v>
      </c>
      <c r="G7" s="8"/>
      <c r="H7" s="10" t="s">
        <v>41</v>
      </c>
      <c r="I7" s="53" t="s">
        <v>43</v>
      </c>
      <c r="J7" s="8"/>
      <c r="K7" s="8"/>
      <c r="L7" s="8"/>
      <c r="M7" s="8"/>
      <c r="N7" s="8"/>
      <c r="O7" s="8"/>
      <c r="P7" s="8"/>
      <c r="Q7" s="8"/>
      <c r="R7" s="8"/>
      <c r="S7" s="8"/>
      <c r="T7" s="8"/>
      <c r="U7" s="8"/>
      <c r="V7" s="8"/>
      <c r="W7" s="8"/>
      <c r="X7" s="8"/>
      <c r="Y7" s="8"/>
      <c r="Z7" s="8"/>
    </row>
    <row r="8" spans="1:26" ht="15.75" customHeight="1">
      <c r="A8" s="8"/>
      <c r="B8" s="54"/>
      <c r="C8" s="55" t="str">
        <f>VLOOKUP(C7,対応言語!B3:C17,2,0)</f>
        <v>ja</v>
      </c>
      <c r="D8" s="8"/>
      <c r="E8" s="87"/>
      <c r="F8" s="88" t="str">
        <f>VLOOKUP(F7,対応言語!B3:C17,2,0)</f>
        <v>en</v>
      </c>
      <c r="G8" s="8"/>
      <c r="H8" s="89"/>
      <c r="I8" s="90" t="str">
        <f>VLOOKUP(I7,対応言語!B3:C17,2,0)</f>
        <v>zh-CN</v>
      </c>
      <c r="J8" s="8"/>
      <c r="K8" s="8"/>
      <c r="L8" s="8"/>
      <c r="M8" s="8"/>
      <c r="N8" s="8"/>
      <c r="O8" s="8"/>
      <c r="P8" s="8"/>
      <c r="Q8" s="8"/>
      <c r="R8" s="8"/>
      <c r="S8" s="8"/>
      <c r="T8" s="8"/>
      <c r="U8" s="8"/>
      <c r="V8" s="8"/>
      <c r="W8" s="8"/>
      <c r="X8" s="8"/>
      <c r="Y8" s="8"/>
      <c r="Z8" s="8"/>
    </row>
    <row r="9" spans="1:26" ht="15.75" customHeight="1">
      <c r="A9" s="56"/>
      <c r="B9" s="57" t="s">
        <v>44</v>
      </c>
      <c r="C9" s="58"/>
      <c r="D9" s="59"/>
      <c r="E9" s="60" t="s">
        <v>44</v>
      </c>
      <c r="F9" s="61"/>
      <c r="G9" s="62"/>
      <c r="H9" s="63" t="s">
        <v>44</v>
      </c>
      <c r="I9" s="64"/>
      <c r="J9" s="8"/>
      <c r="K9" s="8"/>
      <c r="L9" s="8"/>
      <c r="M9" s="8"/>
      <c r="N9" s="8"/>
      <c r="O9" s="8"/>
      <c r="P9" s="8"/>
      <c r="Q9" s="8"/>
      <c r="R9" s="8"/>
      <c r="S9" s="8"/>
      <c r="T9" s="8"/>
      <c r="U9" s="8"/>
      <c r="V9" s="8"/>
      <c r="W9" s="8"/>
      <c r="X9" s="8"/>
      <c r="Y9" s="8"/>
      <c r="Z9" s="8"/>
    </row>
    <row r="10" spans="1:26" ht="52.5" customHeight="1">
      <c r="A10" s="56"/>
      <c r="B10" s="18">
        <v>1</v>
      </c>
      <c r="C10" s="65" t="s">
        <v>95</v>
      </c>
      <c r="D10" s="59"/>
      <c r="E10" s="19">
        <v>1</v>
      </c>
      <c r="F10" s="66" t="str">
        <f ca="1">IFERROR(__xludf.DUMMYFUNCTION("if(C10&lt;&gt;"""",googletranslate(C10,C$8,F$8),"""")"),"soccer")</f>
        <v>soccer</v>
      </c>
      <c r="G10" s="62"/>
      <c r="H10" s="20">
        <v>1</v>
      </c>
      <c r="I10" s="67" t="str">
        <f ca="1">IFERROR(__xludf.DUMMYFUNCTION("if(C10&lt;&gt;"""",googletranslate(C10,C$8,I$8),"""")"),"足球")</f>
        <v>足球</v>
      </c>
      <c r="J10" s="8"/>
      <c r="K10" s="8"/>
      <c r="L10" s="8"/>
      <c r="M10" s="8"/>
      <c r="N10" s="8"/>
      <c r="O10" s="8"/>
      <c r="P10" s="8"/>
      <c r="Q10" s="8"/>
      <c r="R10" s="8"/>
      <c r="S10" s="8"/>
      <c r="T10" s="8"/>
      <c r="U10" s="8"/>
      <c r="V10" s="8"/>
      <c r="W10" s="8"/>
      <c r="X10" s="8"/>
      <c r="Y10" s="8"/>
      <c r="Z10" s="8"/>
    </row>
    <row r="11" spans="1:26" ht="52.5" customHeight="1">
      <c r="A11" s="56"/>
      <c r="B11" s="21">
        <v>2</v>
      </c>
      <c r="C11" s="68" t="s">
        <v>96</v>
      </c>
      <c r="D11" s="59"/>
      <c r="E11" s="22">
        <v>2</v>
      </c>
      <c r="F11" s="69" t="str">
        <f ca="1">IFERROR(__xludf.DUMMYFUNCTION("if(C11&lt;&gt;"""",googletranslate(C11,C$8,F$8),"""")"),"baseball")</f>
        <v>baseball</v>
      </c>
      <c r="G11" s="62"/>
      <c r="H11" s="23">
        <v>2</v>
      </c>
      <c r="I11" s="70" t="str">
        <f ca="1">IFERROR(__xludf.DUMMYFUNCTION("if(C11&lt;&gt;"""",googletranslate(C11,C$8,I$8),"""")"),"棒球")</f>
        <v>棒球</v>
      </c>
      <c r="J11" s="8"/>
      <c r="K11" s="8"/>
      <c r="L11" s="8"/>
      <c r="M11" s="8"/>
      <c r="N11" s="8"/>
      <c r="O11" s="8"/>
      <c r="P11" s="8"/>
      <c r="Q11" s="8"/>
      <c r="R11" s="8"/>
      <c r="S11" s="8"/>
      <c r="T11" s="8"/>
      <c r="U11" s="8"/>
      <c r="V11" s="8"/>
      <c r="W11" s="8"/>
      <c r="X11" s="8"/>
      <c r="Y11" s="8"/>
      <c r="Z11" s="8"/>
    </row>
    <row r="12" spans="1:26" ht="52.5" customHeight="1">
      <c r="A12" s="56"/>
      <c r="B12" s="18">
        <v>3</v>
      </c>
      <c r="C12" s="65" t="s">
        <v>97</v>
      </c>
      <c r="D12" s="59"/>
      <c r="E12" s="19">
        <v>3</v>
      </c>
      <c r="F12" s="66" t="str">
        <f ca="1">IFERROR(__xludf.DUMMYFUNCTION("if(C12&lt;&gt;"""",googletranslate(C12,C$8,F$8),"""")"),"softball")</f>
        <v>softball</v>
      </c>
      <c r="G12" s="62"/>
      <c r="H12" s="20">
        <v>3</v>
      </c>
      <c r="I12" s="67" t="str">
        <f ca="1">IFERROR(__xludf.DUMMYFUNCTION("if(C12&lt;&gt;"""",googletranslate(C12,C$8,I$8),"""")"),"垒球")</f>
        <v>垒球</v>
      </c>
      <c r="J12" s="8"/>
      <c r="K12" s="8"/>
      <c r="L12" s="8"/>
      <c r="M12" s="8"/>
      <c r="N12" s="8"/>
      <c r="O12" s="8"/>
      <c r="P12" s="8"/>
      <c r="Q12" s="8"/>
      <c r="R12" s="8"/>
      <c r="S12" s="8"/>
      <c r="T12" s="8"/>
      <c r="U12" s="8"/>
      <c r="V12" s="8"/>
      <c r="W12" s="8"/>
      <c r="X12" s="8"/>
      <c r="Y12" s="8"/>
      <c r="Z12" s="8"/>
    </row>
    <row r="13" spans="1:26" ht="52.5" customHeight="1">
      <c r="A13" s="56"/>
      <c r="B13" s="21">
        <v>4</v>
      </c>
      <c r="C13" s="68" t="s">
        <v>98</v>
      </c>
      <c r="D13" s="59"/>
      <c r="E13" s="22">
        <v>4</v>
      </c>
      <c r="F13" s="69" t="str">
        <f ca="1">IFERROR(__xludf.DUMMYFUNCTION("if(C13&lt;&gt;"""",googletranslate(C13,C$8,F$8),"""")"),"golf")</f>
        <v>golf</v>
      </c>
      <c r="G13" s="62"/>
      <c r="H13" s="23">
        <v>4</v>
      </c>
      <c r="I13" s="70" t="str">
        <f ca="1">IFERROR(__xludf.DUMMYFUNCTION("if(C13&lt;&gt;"""",googletranslate(C13,C$8,I$8),"""")"),"高尔夫球")</f>
        <v>高尔夫球</v>
      </c>
      <c r="J13" s="8"/>
      <c r="K13" s="8"/>
      <c r="L13" s="8"/>
      <c r="M13" s="8"/>
      <c r="N13" s="8"/>
      <c r="O13" s="8"/>
      <c r="P13" s="8"/>
      <c r="Q13" s="8"/>
      <c r="R13" s="8"/>
      <c r="S13" s="8"/>
      <c r="T13" s="8"/>
      <c r="U13" s="8"/>
      <c r="V13" s="8"/>
      <c r="W13" s="8"/>
      <c r="X13" s="8"/>
      <c r="Y13" s="8"/>
      <c r="Z13" s="8"/>
    </row>
    <row r="14" spans="1:26" ht="52.5" customHeight="1">
      <c r="A14" s="56"/>
      <c r="B14" s="18">
        <v>5</v>
      </c>
      <c r="C14" s="65" t="s">
        <v>99</v>
      </c>
      <c r="D14" s="59"/>
      <c r="E14" s="19">
        <v>5</v>
      </c>
      <c r="F14" s="66" t="str">
        <f ca="1">IFERROR(__xludf.DUMMYFUNCTION("if(C14&lt;&gt;"""",googletranslate(C14,C$8,F$8),"""")"),"tennis")</f>
        <v>tennis</v>
      </c>
      <c r="G14" s="62"/>
      <c r="H14" s="20">
        <v>5</v>
      </c>
      <c r="I14" s="67" t="str">
        <f ca="1">IFERROR(__xludf.DUMMYFUNCTION("if(C14&lt;&gt;"""",googletranslate(C14,C$8,I$8),"""")"),"网球")</f>
        <v>网球</v>
      </c>
      <c r="J14" s="8"/>
      <c r="K14" s="8"/>
      <c r="L14" s="8"/>
      <c r="M14" s="8"/>
      <c r="N14" s="8"/>
      <c r="O14" s="8"/>
      <c r="P14" s="8"/>
      <c r="Q14" s="8"/>
      <c r="R14" s="8"/>
      <c r="S14" s="8"/>
      <c r="T14" s="8"/>
      <c r="U14" s="8"/>
      <c r="V14" s="8"/>
      <c r="W14" s="8"/>
      <c r="X14" s="8"/>
      <c r="Y14" s="8"/>
      <c r="Z14" s="8"/>
    </row>
    <row r="15" spans="1:26" ht="52.5" customHeight="1">
      <c r="A15" s="56"/>
      <c r="B15" s="21">
        <v>6</v>
      </c>
      <c r="C15" s="68" t="s">
        <v>100</v>
      </c>
      <c r="D15" s="59"/>
      <c r="E15" s="22">
        <v>6</v>
      </c>
      <c r="F15" s="69" t="str">
        <f ca="1">IFERROR(__xludf.DUMMYFUNCTION("if(C15&lt;&gt;"""",googletranslate(C15,C$8,F$8),"""")"),"basketball")</f>
        <v>basketball</v>
      </c>
      <c r="G15" s="62"/>
      <c r="H15" s="23">
        <v>6</v>
      </c>
      <c r="I15" s="70" t="str">
        <f ca="1">IFERROR(__xludf.DUMMYFUNCTION("if(C15&lt;&gt;"""",googletranslate(C15,C$8,I$8),"""")"),"篮球")</f>
        <v>篮球</v>
      </c>
      <c r="J15" s="8"/>
      <c r="K15" s="8"/>
      <c r="L15" s="8"/>
      <c r="M15" s="8"/>
      <c r="N15" s="8"/>
      <c r="O15" s="8"/>
      <c r="P15" s="8"/>
      <c r="Q15" s="8"/>
      <c r="R15" s="8"/>
      <c r="S15" s="8"/>
      <c r="T15" s="8"/>
      <c r="U15" s="8"/>
      <c r="V15" s="8"/>
      <c r="W15" s="8"/>
      <c r="X15" s="8"/>
      <c r="Y15" s="8"/>
      <c r="Z15" s="8"/>
    </row>
    <row r="16" spans="1:26" ht="52.5" customHeight="1">
      <c r="A16" s="56"/>
      <c r="B16" s="18">
        <v>7</v>
      </c>
      <c r="C16" s="65" t="s">
        <v>101</v>
      </c>
      <c r="D16" s="59"/>
      <c r="E16" s="19">
        <v>7</v>
      </c>
      <c r="F16" s="66" t="str">
        <f ca="1">IFERROR(__xludf.DUMMYFUNCTION("if(C16&lt;&gt;"""",googletranslate(C16,C$8,F$8),"""")"),"I like playing soccer. We have club activities twice a month.")</f>
        <v>I like playing soccer. We have club activities twice a month.</v>
      </c>
      <c r="G16" s="62"/>
      <c r="H16" s="20">
        <v>7</v>
      </c>
      <c r="I16" s="67" t="str">
        <f ca="1">IFERROR(__xludf.DUMMYFUNCTION("if(C16&lt;&gt;"""",googletranslate(C16,C$8,I$8),"""")"),"我喜欢踢足球。我们每月有两次俱乐部活动。")</f>
        <v>我喜欢踢足球。我们每月有两次俱乐部活动。</v>
      </c>
      <c r="J16" s="8"/>
      <c r="K16" s="8"/>
      <c r="L16" s="8"/>
      <c r="M16" s="8"/>
      <c r="N16" s="8"/>
      <c r="O16" s="8"/>
      <c r="P16" s="8"/>
      <c r="Q16" s="8"/>
      <c r="R16" s="8"/>
      <c r="S16" s="8"/>
      <c r="T16" s="8"/>
      <c r="U16" s="8"/>
      <c r="V16" s="8"/>
      <c r="W16" s="8"/>
      <c r="X16" s="8"/>
      <c r="Y16" s="8"/>
      <c r="Z16" s="8"/>
    </row>
    <row r="17" spans="1:26" ht="52.5" customHeight="1">
      <c r="A17" s="56"/>
      <c r="B17" s="21">
        <v>8</v>
      </c>
      <c r="C17" s="71" t="s">
        <v>102</v>
      </c>
      <c r="D17" s="59"/>
      <c r="E17" s="22">
        <v>8</v>
      </c>
      <c r="F17" s="72" t="str">
        <f ca="1">IFERROR(__xludf.DUMMYFUNCTION("if(C17&lt;&gt;"""",googletranslate(C17,C$8,F$8),"""")"),"I love baseball. I want to be a professional baseball player.")</f>
        <v>I love baseball. I want to be a professional baseball player.</v>
      </c>
      <c r="G17" s="62"/>
      <c r="H17" s="23">
        <v>8</v>
      </c>
      <c r="I17" s="73" t="str">
        <f ca="1">IFERROR(__xludf.DUMMYFUNCTION("if(C17&lt;&gt;"""",googletranslate(C17,C$8,I$8),"""")"),"我喜欢棒球。我想成为一名职业棒球运动员。")</f>
        <v>我喜欢棒球。我想成为一名职业棒球运动员。</v>
      </c>
      <c r="J17" s="8"/>
      <c r="K17" s="8"/>
      <c r="L17" s="8"/>
      <c r="M17" s="8"/>
      <c r="N17" s="8"/>
      <c r="O17" s="8"/>
      <c r="P17" s="8"/>
      <c r="Q17" s="8"/>
      <c r="R17" s="8"/>
      <c r="S17" s="8"/>
      <c r="T17" s="8"/>
      <c r="U17" s="8"/>
      <c r="V17" s="8"/>
      <c r="W17" s="8"/>
      <c r="X17" s="8"/>
      <c r="Y17" s="8"/>
      <c r="Z17" s="8"/>
    </row>
    <row r="18" spans="1:26" ht="52.5" customHeight="1">
      <c r="A18" s="56"/>
      <c r="B18" s="18">
        <v>9</v>
      </c>
      <c r="C18" s="74"/>
      <c r="D18" s="59"/>
      <c r="E18" s="19">
        <v>9</v>
      </c>
      <c r="F18" s="75" t="str">
        <f ca="1">IFERROR(__xludf.DUMMYFUNCTION("if(C18&lt;&gt;"""",googletranslate(C18,C$8,F$8),"""")"),"")</f>
        <v/>
      </c>
      <c r="G18" s="62"/>
      <c r="H18" s="20">
        <v>9</v>
      </c>
      <c r="I18" s="76" t="str">
        <f ca="1">IFERROR(__xludf.DUMMYFUNCTION("if(C18&lt;&gt;"""",googletranslate(C18,C$8,I$8),"""")"),"")</f>
        <v/>
      </c>
      <c r="J18" s="8"/>
      <c r="K18" s="8"/>
      <c r="L18" s="8"/>
      <c r="M18" s="8"/>
      <c r="N18" s="8"/>
      <c r="O18" s="8"/>
      <c r="P18" s="8"/>
      <c r="Q18" s="8"/>
      <c r="R18" s="8"/>
      <c r="S18" s="8"/>
      <c r="T18" s="8"/>
      <c r="U18" s="8"/>
      <c r="V18" s="8"/>
      <c r="W18" s="8"/>
      <c r="X18" s="8"/>
      <c r="Y18" s="8"/>
      <c r="Z18" s="8"/>
    </row>
    <row r="19" spans="1:26" ht="52.5" customHeight="1">
      <c r="A19" s="56"/>
      <c r="B19" s="21">
        <v>10</v>
      </c>
      <c r="C19" s="91" t="s">
        <v>103</v>
      </c>
      <c r="D19" s="59"/>
      <c r="E19" s="22">
        <v>10</v>
      </c>
      <c r="F19" s="72" t="str">
        <f ca="1">IFERROR(__xludf.DUMMYFUNCTION("if(C19&lt;&gt;"""",googletranslate(C19,C$8,F$8),"""")"),"")</f>
        <v/>
      </c>
      <c r="G19" s="62"/>
      <c r="H19" s="23">
        <v>10</v>
      </c>
      <c r="I19" s="73" t="str">
        <f ca="1">IFERROR(__xludf.DUMMYFUNCTION("if(C19&lt;&gt;"""",googletranslate(C19,C$8,I$8),"""")"),"")</f>
        <v/>
      </c>
      <c r="J19" s="8"/>
      <c r="K19" s="8"/>
      <c r="L19" s="8"/>
      <c r="M19" s="8"/>
      <c r="N19" s="8"/>
      <c r="O19" s="8"/>
      <c r="P19" s="8"/>
      <c r="Q19" s="8"/>
      <c r="R19" s="8"/>
      <c r="S19" s="8"/>
      <c r="T19" s="8"/>
      <c r="U19" s="8"/>
      <c r="V19" s="8"/>
      <c r="W19" s="8"/>
      <c r="X19" s="8"/>
      <c r="Y19" s="8"/>
      <c r="Z19" s="8"/>
    </row>
    <row r="20" spans="1:26" ht="52.5" customHeight="1">
      <c r="A20" s="56"/>
      <c r="B20" s="18">
        <v>11</v>
      </c>
      <c r="C20" s="92" t="s">
        <v>104</v>
      </c>
      <c r="D20" s="59"/>
      <c r="E20" s="19">
        <v>11</v>
      </c>
      <c r="F20" s="75" t="str">
        <f ca="1">IFERROR(__xludf.DUMMYFUNCTION("if(C20&lt;&gt;"""",googletranslate(C20,C$8,F$8),"""")"),"")</f>
        <v/>
      </c>
      <c r="G20" s="62"/>
      <c r="H20" s="20">
        <v>11</v>
      </c>
      <c r="I20" s="76" t="str">
        <f ca="1">IFERROR(__xludf.DUMMYFUNCTION("if(C20&lt;&gt;"""",googletranslate(C20,C$8,I$8),"""")"),"")</f>
        <v/>
      </c>
      <c r="J20" s="8"/>
      <c r="K20" s="8"/>
      <c r="L20" s="8"/>
      <c r="M20" s="8"/>
      <c r="N20" s="8"/>
      <c r="O20" s="8"/>
      <c r="P20" s="8"/>
      <c r="Q20" s="8"/>
      <c r="R20" s="8"/>
      <c r="S20" s="8"/>
      <c r="T20" s="8"/>
      <c r="U20" s="8"/>
      <c r="V20" s="8"/>
      <c r="W20" s="8"/>
      <c r="X20" s="8"/>
      <c r="Y20" s="8"/>
      <c r="Z20" s="8"/>
    </row>
    <row r="21" spans="1:26" ht="52.5" customHeight="1">
      <c r="A21" s="56"/>
      <c r="B21" s="21">
        <v>12</v>
      </c>
      <c r="C21" s="71"/>
      <c r="D21" s="59"/>
      <c r="E21" s="22">
        <v>12</v>
      </c>
      <c r="F21" s="72" t="str">
        <f ca="1">IFERROR(__xludf.DUMMYFUNCTION("if(C21&lt;&gt;"""",googletranslate(C21,C$8,F$8),"""")"),"")</f>
        <v/>
      </c>
      <c r="G21" s="62"/>
      <c r="H21" s="23">
        <v>12</v>
      </c>
      <c r="I21" s="73" t="str">
        <f ca="1">IFERROR(__xludf.DUMMYFUNCTION("if(C21&lt;&gt;"""",googletranslate(C21,C$8,I$8),"""")"),"")</f>
        <v/>
      </c>
      <c r="J21" s="8"/>
      <c r="K21" s="8"/>
      <c r="L21" s="8"/>
      <c r="M21" s="8"/>
      <c r="N21" s="8"/>
      <c r="O21" s="8"/>
      <c r="P21" s="8"/>
      <c r="Q21" s="8"/>
      <c r="R21" s="8"/>
      <c r="S21" s="8"/>
      <c r="T21" s="8"/>
      <c r="U21" s="8"/>
      <c r="V21" s="8"/>
      <c r="W21" s="8"/>
      <c r="X21" s="8"/>
      <c r="Y21" s="8"/>
      <c r="Z21" s="8"/>
    </row>
    <row r="22" spans="1:26" ht="52.5" customHeight="1">
      <c r="A22" s="56"/>
      <c r="B22" s="18">
        <v>13</v>
      </c>
      <c r="C22" s="74"/>
      <c r="D22" s="59"/>
      <c r="E22" s="19">
        <v>13</v>
      </c>
      <c r="F22" s="75" t="str">
        <f ca="1">IFERROR(__xludf.DUMMYFUNCTION("if(C22&lt;&gt;"""",googletranslate(C22,C$8,F$8),"""")"),"")</f>
        <v/>
      </c>
      <c r="G22" s="62"/>
      <c r="H22" s="20">
        <v>13</v>
      </c>
      <c r="I22" s="76" t="str">
        <f ca="1">IFERROR(__xludf.DUMMYFUNCTION("if(C22&lt;&gt;"""",googletranslate(C22,C$8,I$8),"""")"),"")</f>
        <v/>
      </c>
      <c r="J22" s="8"/>
      <c r="K22" s="8"/>
      <c r="L22" s="8"/>
      <c r="M22" s="8"/>
      <c r="N22" s="8"/>
      <c r="O22" s="8"/>
      <c r="P22" s="8"/>
      <c r="Q22" s="8"/>
      <c r="R22" s="8"/>
      <c r="S22" s="8"/>
      <c r="T22" s="8"/>
      <c r="U22" s="8"/>
      <c r="V22" s="8"/>
      <c r="W22" s="8"/>
      <c r="X22" s="8"/>
      <c r="Y22" s="8"/>
      <c r="Z22" s="8"/>
    </row>
    <row r="23" spans="1:26" ht="52.5" customHeight="1">
      <c r="A23" s="56"/>
      <c r="B23" s="21">
        <v>14</v>
      </c>
      <c r="C23" s="71"/>
      <c r="D23" s="59"/>
      <c r="E23" s="22">
        <v>14</v>
      </c>
      <c r="F23" s="72" t="str">
        <f ca="1">IFERROR(__xludf.DUMMYFUNCTION("if(C23&lt;&gt;"""",googletranslate(C23,C$8,F$8),"""")"),"")</f>
        <v/>
      </c>
      <c r="G23" s="62"/>
      <c r="H23" s="23">
        <v>14</v>
      </c>
      <c r="I23" s="73" t="str">
        <f ca="1">IFERROR(__xludf.DUMMYFUNCTION("if(C23&lt;&gt;"""",googletranslate(C23,C$8,I$8),"""")"),"")</f>
        <v/>
      </c>
      <c r="J23" s="8"/>
      <c r="K23" s="8"/>
      <c r="L23" s="8"/>
      <c r="M23" s="8"/>
      <c r="N23" s="8"/>
      <c r="O23" s="8"/>
      <c r="P23" s="8"/>
      <c r="Q23" s="8"/>
      <c r="R23" s="8"/>
      <c r="S23" s="8"/>
      <c r="T23" s="8"/>
      <c r="U23" s="8"/>
      <c r="V23" s="8"/>
      <c r="W23" s="8"/>
      <c r="X23" s="8"/>
      <c r="Y23" s="8"/>
      <c r="Z23" s="8"/>
    </row>
    <row r="24" spans="1:26" ht="52.5" customHeight="1">
      <c r="A24" s="56"/>
      <c r="B24" s="18">
        <v>15</v>
      </c>
      <c r="C24" s="74"/>
      <c r="D24" s="59"/>
      <c r="E24" s="19">
        <v>15</v>
      </c>
      <c r="F24" s="75" t="str">
        <f ca="1">IFERROR(__xludf.DUMMYFUNCTION("if(C24&lt;&gt;"""",googletranslate(C24,C$8,F$8),"""")"),"")</f>
        <v/>
      </c>
      <c r="G24" s="62"/>
      <c r="H24" s="20">
        <v>15</v>
      </c>
      <c r="I24" s="76" t="str">
        <f ca="1">IFERROR(__xludf.DUMMYFUNCTION("if(C24&lt;&gt;"""",googletranslate(C24,C$8,I$8),"""")"),"")</f>
        <v/>
      </c>
      <c r="J24" s="8"/>
      <c r="K24" s="8"/>
      <c r="L24" s="8"/>
      <c r="M24" s="8"/>
      <c r="N24" s="8"/>
      <c r="O24" s="8"/>
      <c r="P24" s="8"/>
      <c r="Q24" s="8"/>
      <c r="R24" s="8"/>
      <c r="S24" s="8"/>
      <c r="T24" s="8"/>
      <c r="U24" s="8"/>
      <c r="V24" s="8"/>
      <c r="W24" s="8"/>
      <c r="X24" s="8"/>
      <c r="Y24" s="8"/>
      <c r="Z24" s="8"/>
    </row>
    <row r="25" spans="1:26" ht="52.5" customHeight="1">
      <c r="A25" s="56"/>
      <c r="B25" s="21">
        <v>16</v>
      </c>
      <c r="C25" s="71"/>
      <c r="D25" s="59"/>
      <c r="E25" s="22">
        <v>16</v>
      </c>
      <c r="F25" s="72" t="str">
        <f ca="1">IFERROR(__xludf.DUMMYFUNCTION("if(C25&lt;&gt;"""",googletranslate(C25,C$8,F$8),"""")"),"")</f>
        <v/>
      </c>
      <c r="G25" s="62"/>
      <c r="H25" s="23">
        <v>16</v>
      </c>
      <c r="I25" s="73" t="str">
        <f ca="1">IFERROR(__xludf.DUMMYFUNCTION("if(C25&lt;&gt;"""",googletranslate(C25,C$8,I$8),"""")"),"")</f>
        <v/>
      </c>
      <c r="J25" s="8"/>
      <c r="K25" s="8"/>
      <c r="L25" s="8"/>
      <c r="M25" s="8"/>
      <c r="N25" s="8"/>
      <c r="O25" s="8"/>
      <c r="P25" s="8"/>
      <c r="Q25" s="8"/>
      <c r="R25" s="8"/>
      <c r="S25" s="8"/>
      <c r="T25" s="8"/>
      <c r="U25" s="8"/>
      <c r="V25" s="8"/>
      <c r="W25" s="8"/>
      <c r="X25" s="8"/>
      <c r="Y25" s="8"/>
      <c r="Z25" s="8"/>
    </row>
    <row r="26" spans="1:26" ht="52.5" customHeight="1">
      <c r="A26" s="56"/>
      <c r="B26" s="18">
        <v>17</v>
      </c>
      <c r="C26" s="74"/>
      <c r="D26" s="59"/>
      <c r="E26" s="19">
        <v>17</v>
      </c>
      <c r="F26" s="75" t="str">
        <f ca="1">IFERROR(__xludf.DUMMYFUNCTION("if(C26&lt;&gt;"""",googletranslate(C26,C$8,F$8),"""")"),"")</f>
        <v/>
      </c>
      <c r="G26" s="62"/>
      <c r="H26" s="20">
        <v>17</v>
      </c>
      <c r="I26" s="76" t="str">
        <f ca="1">IFERROR(__xludf.DUMMYFUNCTION("if(C26&lt;&gt;"""",googletranslate(C26,C$8,I$8),"""")"),"")</f>
        <v/>
      </c>
      <c r="J26" s="8"/>
      <c r="K26" s="8"/>
      <c r="L26" s="8"/>
      <c r="M26" s="8"/>
      <c r="N26" s="8"/>
      <c r="O26" s="8"/>
      <c r="P26" s="8"/>
      <c r="Q26" s="8"/>
      <c r="R26" s="8"/>
      <c r="S26" s="8"/>
      <c r="T26" s="8"/>
      <c r="U26" s="8"/>
      <c r="V26" s="8"/>
      <c r="W26" s="8"/>
      <c r="X26" s="8"/>
      <c r="Y26" s="8"/>
      <c r="Z26" s="8"/>
    </row>
    <row r="27" spans="1:26" ht="52.5" customHeight="1">
      <c r="A27" s="56"/>
      <c r="B27" s="21">
        <v>18</v>
      </c>
      <c r="C27" s="71"/>
      <c r="D27" s="59"/>
      <c r="E27" s="22">
        <v>18</v>
      </c>
      <c r="F27" s="72" t="str">
        <f ca="1">IFERROR(__xludf.DUMMYFUNCTION("if(C27&lt;&gt;"""",googletranslate(C27,C$8,F$8),"""")"),"")</f>
        <v/>
      </c>
      <c r="G27" s="62"/>
      <c r="H27" s="23">
        <v>18</v>
      </c>
      <c r="I27" s="73" t="str">
        <f ca="1">IFERROR(__xludf.DUMMYFUNCTION("if(C27&lt;&gt;"""",googletranslate(C27,C$8,I$8),"""")"),"")</f>
        <v/>
      </c>
      <c r="J27" s="8"/>
      <c r="K27" s="8"/>
      <c r="L27" s="8"/>
      <c r="M27" s="8"/>
      <c r="N27" s="8"/>
      <c r="O27" s="8"/>
      <c r="P27" s="8"/>
      <c r="Q27" s="8"/>
      <c r="R27" s="8"/>
      <c r="S27" s="8"/>
      <c r="T27" s="8"/>
      <c r="U27" s="8"/>
      <c r="V27" s="8"/>
      <c r="W27" s="8"/>
      <c r="X27" s="8"/>
      <c r="Y27" s="8"/>
      <c r="Z27" s="8"/>
    </row>
    <row r="28" spans="1:26" ht="52.5" customHeight="1">
      <c r="A28" s="56"/>
      <c r="B28" s="18">
        <v>19</v>
      </c>
      <c r="C28" s="74"/>
      <c r="D28" s="59"/>
      <c r="E28" s="19">
        <v>19</v>
      </c>
      <c r="F28" s="75" t="str">
        <f ca="1">IFERROR(__xludf.DUMMYFUNCTION("if(C28&lt;&gt;"""",googletranslate(C28,C$8,F$8),"""")"),"")</f>
        <v/>
      </c>
      <c r="G28" s="62"/>
      <c r="H28" s="20">
        <v>19</v>
      </c>
      <c r="I28" s="76" t="str">
        <f ca="1">IFERROR(__xludf.DUMMYFUNCTION("if(C28&lt;&gt;"""",googletranslate(C28,C$8,I$8),"""")"),"")</f>
        <v/>
      </c>
      <c r="J28" s="8"/>
      <c r="K28" s="8"/>
      <c r="L28" s="8"/>
      <c r="M28" s="8"/>
      <c r="N28" s="8"/>
      <c r="O28" s="8"/>
      <c r="P28" s="8"/>
      <c r="Q28" s="8"/>
      <c r="R28" s="8"/>
      <c r="S28" s="8"/>
      <c r="T28" s="8"/>
      <c r="U28" s="8"/>
      <c r="V28" s="8"/>
      <c r="W28" s="8"/>
      <c r="X28" s="8"/>
      <c r="Y28" s="8"/>
      <c r="Z28" s="8"/>
    </row>
    <row r="29" spans="1:26" ht="52.5" customHeight="1">
      <c r="A29" s="56"/>
      <c r="B29" s="21">
        <v>20</v>
      </c>
      <c r="C29" s="71"/>
      <c r="D29" s="59"/>
      <c r="E29" s="22">
        <v>20</v>
      </c>
      <c r="F29" s="72" t="str">
        <f ca="1">IFERROR(__xludf.DUMMYFUNCTION("if(C29&lt;&gt;"""",googletranslate(C29,C$8,F$8),"""")"),"")</f>
        <v/>
      </c>
      <c r="G29" s="62"/>
      <c r="H29" s="23">
        <v>20</v>
      </c>
      <c r="I29" s="73" t="str">
        <f ca="1">IFERROR(__xludf.DUMMYFUNCTION("if(C29&lt;&gt;"""",googletranslate(C29,C$8,I$8),"""")"),"")</f>
        <v/>
      </c>
      <c r="J29" s="8"/>
      <c r="K29" s="8"/>
      <c r="L29" s="8"/>
      <c r="M29" s="8"/>
      <c r="N29" s="8"/>
      <c r="O29" s="8"/>
      <c r="P29" s="8"/>
      <c r="Q29" s="8"/>
      <c r="R29" s="8"/>
      <c r="S29" s="8"/>
      <c r="T29" s="8"/>
      <c r="U29" s="8"/>
      <c r="V29" s="8"/>
      <c r="W29" s="8"/>
      <c r="X29" s="8"/>
      <c r="Y29" s="8"/>
      <c r="Z29" s="8"/>
    </row>
    <row r="30" spans="1:26" ht="52.5" customHeight="1">
      <c r="A30" s="56"/>
      <c r="B30" s="18">
        <v>21</v>
      </c>
      <c r="C30" s="74"/>
      <c r="D30" s="59"/>
      <c r="E30" s="19">
        <v>21</v>
      </c>
      <c r="F30" s="75" t="str">
        <f ca="1">IFERROR(__xludf.DUMMYFUNCTION("if(C30&lt;&gt;"""",googletranslate(C30,C$8,F$8),"""")"),"")</f>
        <v/>
      </c>
      <c r="G30" s="62"/>
      <c r="H30" s="20">
        <v>21</v>
      </c>
      <c r="I30" s="76" t="str">
        <f ca="1">IFERROR(__xludf.DUMMYFUNCTION("if(C30&lt;&gt;"""",googletranslate(C30,C$8,I$8),"""")"),"")</f>
        <v/>
      </c>
      <c r="J30" s="8"/>
      <c r="K30" s="8"/>
      <c r="L30" s="8"/>
      <c r="M30" s="8"/>
      <c r="N30" s="8"/>
      <c r="O30" s="8"/>
      <c r="P30" s="8"/>
      <c r="Q30" s="8"/>
      <c r="R30" s="8"/>
      <c r="S30" s="8"/>
      <c r="T30" s="8"/>
      <c r="U30" s="8"/>
      <c r="V30" s="8"/>
      <c r="W30" s="8"/>
      <c r="X30" s="8"/>
      <c r="Y30" s="8"/>
      <c r="Z30" s="8"/>
    </row>
    <row r="31" spans="1:26" ht="52.5" customHeight="1">
      <c r="A31" s="56"/>
      <c r="B31" s="21">
        <v>22</v>
      </c>
      <c r="C31" s="71"/>
      <c r="D31" s="59"/>
      <c r="E31" s="22">
        <v>22</v>
      </c>
      <c r="F31" s="72" t="str">
        <f ca="1">IFERROR(__xludf.DUMMYFUNCTION("if(C31&lt;&gt;"""",googletranslate(C31,C$8,F$8),"""")"),"")</f>
        <v/>
      </c>
      <c r="G31" s="62"/>
      <c r="H31" s="23">
        <v>22</v>
      </c>
      <c r="I31" s="73" t="str">
        <f ca="1">IFERROR(__xludf.DUMMYFUNCTION("if(C31&lt;&gt;"""",googletranslate(C31,C$8,I$8),"""")"),"")</f>
        <v/>
      </c>
      <c r="J31" s="8"/>
      <c r="K31" s="8"/>
      <c r="L31" s="8"/>
      <c r="M31" s="8"/>
      <c r="N31" s="8"/>
      <c r="O31" s="8"/>
      <c r="P31" s="8"/>
      <c r="Q31" s="8"/>
      <c r="R31" s="8"/>
      <c r="S31" s="8"/>
      <c r="T31" s="8"/>
      <c r="U31" s="8"/>
      <c r="V31" s="8"/>
      <c r="W31" s="8"/>
      <c r="X31" s="8"/>
      <c r="Y31" s="8"/>
      <c r="Z31" s="8"/>
    </row>
    <row r="32" spans="1:26" ht="52.5" customHeight="1">
      <c r="A32" s="56"/>
      <c r="B32" s="18">
        <v>23</v>
      </c>
      <c r="C32" s="74"/>
      <c r="D32" s="59"/>
      <c r="E32" s="19">
        <v>23</v>
      </c>
      <c r="F32" s="75" t="str">
        <f ca="1">IFERROR(__xludf.DUMMYFUNCTION("if(C32&lt;&gt;"""",googletranslate(C32,C$8,F$8),"""")"),"")</f>
        <v/>
      </c>
      <c r="G32" s="62"/>
      <c r="H32" s="20">
        <v>23</v>
      </c>
      <c r="I32" s="76" t="str">
        <f ca="1">IFERROR(__xludf.DUMMYFUNCTION("if(C32&lt;&gt;"""",googletranslate(C32,C$8,I$8),"""")"),"")</f>
        <v/>
      </c>
      <c r="J32" s="8"/>
      <c r="K32" s="8"/>
      <c r="L32" s="8"/>
      <c r="M32" s="8"/>
      <c r="N32" s="8"/>
      <c r="O32" s="8"/>
      <c r="P32" s="8"/>
      <c r="Q32" s="8"/>
      <c r="R32" s="8"/>
      <c r="S32" s="8"/>
      <c r="T32" s="8"/>
      <c r="U32" s="8"/>
      <c r="V32" s="8"/>
      <c r="W32" s="8"/>
      <c r="X32" s="8"/>
      <c r="Y32" s="8"/>
      <c r="Z32" s="8"/>
    </row>
    <row r="33" spans="1:26" ht="52.5" customHeight="1">
      <c r="A33" s="56"/>
      <c r="B33" s="21">
        <v>24</v>
      </c>
      <c r="C33" s="71"/>
      <c r="D33" s="59"/>
      <c r="E33" s="22">
        <v>24</v>
      </c>
      <c r="F33" s="72" t="str">
        <f ca="1">IFERROR(__xludf.DUMMYFUNCTION("if(C33&lt;&gt;"""",googletranslate(C33,C$8,F$8),"""")"),"")</f>
        <v/>
      </c>
      <c r="G33" s="62"/>
      <c r="H33" s="23">
        <v>24</v>
      </c>
      <c r="I33" s="73" t="str">
        <f ca="1">IFERROR(__xludf.DUMMYFUNCTION("if(C33&lt;&gt;"""",googletranslate(C33,C$8,I$8),"""")"),"")</f>
        <v/>
      </c>
      <c r="J33" s="8"/>
      <c r="K33" s="8"/>
      <c r="L33" s="8"/>
      <c r="M33" s="8"/>
      <c r="N33" s="8"/>
      <c r="O33" s="8"/>
      <c r="P33" s="8"/>
      <c r="Q33" s="8"/>
      <c r="R33" s="8"/>
      <c r="S33" s="8"/>
      <c r="T33" s="8"/>
      <c r="U33" s="8"/>
      <c r="V33" s="8"/>
      <c r="W33" s="8"/>
      <c r="X33" s="8"/>
      <c r="Y33" s="8"/>
      <c r="Z33" s="8"/>
    </row>
    <row r="34" spans="1:26" ht="52.5" customHeight="1">
      <c r="A34" s="56"/>
      <c r="B34" s="24">
        <v>25</v>
      </c>
      <c r="C34" s="77"/>
      <c r="D34" s="59"/>
      <c r="E34" s="25">
        <v>25</v>
      </c>
      <c r="F34" s="78" t="str">
        <f ca="1">IFERROR(__xludf.DUMMYFUNCTION("if(C34&lt;&gt;"""",googletranslate(C34,C$8,F$8),"""")"),"")</f>
        <v/>
      </c>
      <c r="G34" s="62"/>
      <c r="H34" s="26">
        <v>25</v>
      </c>
      <c r="I34" s="79" t="str">
        <f ca="1">IFERROR(__xludf.DUMMYFUNCTION("if(C34&lt;&gt;"""",googletranslate(C34,C$8,I$8),"""")"),"")</f>
        <v/>
      </c>
      <c r="J34" s="8"/>
      <c r="K34" s="8"/>
      <c r="L34" s="8"/>
      <c r="M34" s="8"/>
      <c r="N34" s="8"/>
      <c r="O34" s="8"/>
      <c r="P34" s="8"/>
      <c r="Q34" s="8"/>
      <c r="R34" s="8"/>
      <c r="S34" s="8"/>
      <c r="T34" s="8"/>
      <c r="U34" s="8"/>
      <c r="V34" s="8"/>
      <c r="W34" s="8"/>
      <c r="X34" s="8"/>
      <c r="Y34" s="8"/>
      <c r="Z34" s="8"/>
    </row>
    <row r="35" spans="1:26" ht="15.75" customHeight="1"/>
    <row r="36" spans="1:26" ht="15.75" customHeight="1"/>
    <row r="37" spans="1:26" ht="15.75" customHeight="1"/>
    <row r="38" spans="1:26" ht="15.75" customHeight="1"/>
    <row r="39" spans="1:26" ht="15.75" customHeight="1"/>
    <row r="40" spans="1:26" ht="15.75" customHeight="1"/>
    <row r="41" spans="1:26" ht="15.75" customHeight="1"/>
    <row r="42" spans="1:26" ht="15.75" customHeight="1"/>
    <row r="43" spans="1:26" ht="15.75" customHeight="1"/>
    <row r="44" spans="1:26" ht="15.75" customHeight="1"/>
    <row r="45" spans="1:26" ht="15.75" customHeight="1"/>
    <row r="46" spans="1:26" ht="15.75" customHeight="1"/>
    <row r="47" spans="1:26" ht="15.75" customHeight="1"/>
    <row r="48" spans="1:2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B2:I2"/>
    <mergeCell ref="B4:I4"/>
    <mergeCell ref="B6:C6"/>
    <mergeCell ref="E6:F6"/>
    <mergeCell ref="H6:I6"/>
  </mergeCells>
  <phoneticPr fontId="28"/>
  <pageMargins left="0.74791666666666701" right="0.74791666666666701" top="0.98402777777777795" bottom="0.98402777777777795" header="0" footer="0"/>
  <pageSetup paperSize="9" orientation="portrait"/>
  <extLst>
    <ext xmlns:x14="http://schemas.microsoft.com/office/spreadsheetml/2009/9/main" uri="{CCE6A557-97BC-4b89-ADB6-D9C93CAAB3DF}">
      <x14:dataValidations xmlns:xm="http://schemas.microsoft.com/office/excel/2006/main" count="2">
        <x14:dataValidation type="list" allowBlank="1" xr:uid="{00000000-0002-0000-0500-000000000000}">
          <x14:formula1>
            <xm:f>対応言語!$B$4:$B$17</xm:f>
          </x14:formula1>
          <xm:sqref>F7 I7</xm:sqref>
        </x14:dataValidation>
        <x14:dataValidation type="list" allowBlank="1" showErrorMessage="1" xr:uid="{00000000-0002-0000-0500-000001000000}">
          <x14:formula1>
            <xm:f>対応言語!$B$4:$B$17</xm:f>
          </x14:formula1>
          <xm:sqref>C7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AC8B651FE8FAB4980A0CD832FD20183" ma:contentTypeVersion="14" ma:contentTypeDescription="新しいドキュメントを作成します。" ma:contentTypeScope="" ma:versionID="f55c6d87594eb038529a4d193d472864">
  <xsd:schema xmlns:xsd="http://www.w3.org/2001/XMLSchema" xmlns:xs="http://www.w3.org/2001/XMLSchema" xmlns:p="http://schemas.microsoft.com/office/2006/metadata/properties" xmlns:ns2="ceeaadb8-670c-4bbc-bf54-732c07c9b9a6" xmlns:ns3="9240f669-f077-4ccc-9b51-f4d7bb1f72fc" targetNamespace="http://schemas.microsoft.com/office/2006/metadata/properties" ma:root="true" ma:fieldsID="aef3970dc47d36abe38cc0442fbcdf65" ns2:_="" ns3:_="">
    <xsd:import namespace="ceeaadb8-670c-4bbc-bf54-732c07c9b9a6"/>
    <xsd:import namespace="9240f669-f077-4ccc-9b51-f4d7bb1f72f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eaadb8-670c-4bbc-bf54-732c07c9b9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6636be5e-3ab2-4972-9ba5-a3fa17e616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240f669-f077-4ccc-9b51-f4d7bb1f72f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bfa36a7-b595-4603-9458-511d54251f81}" ma:internalName="TaxCatchAll" ma:showField="CatchAllData" ma:web="9240f669-f077-4ccc-9b51-f4d7bb1f72fc">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eeaadb8-670c-4bbc-bf54-732c07c9b9a6">
      <Terms xmlns="http://schemas.microsoft.com/office/infopath/2007/PartnerControls"/>
    </lcf76f155ced4ddcb4097134ff3c332f>
    <TaxCatchAll xmlns="9240f669-f077-4ccc-9b51-f4d7bb1f72fc" xsi:nil="true"/>
  </documentManagement>
</p:properties>
</file>

<file path=customXml/itemProps1.xml><?xml version="1.0" encoding="utf-8"?>
<ds:datastoreItem xmlns:ds="http://schemas.openxmlformats.org/officeDocument/2006/customXml" ds:itemID="{FA81402B-3413-4657-BD91-1F2035BA04DF}"/>
</file>

<file path=customXml/itemProps2.xml><?xml version="1.0" encoding="utf-8"?>
<ds:datastoreItem xmlns:ds="http://schemas.openxmlformats.org/officeDocument/2006/customXml" ds:itemID="{23CCD5D8-1115-4BFB-AF7F-DA737FF8E874}"/>
</file>

<file path=customXml/itemProps3.xml><?xml version="1.0" encoding="utf-8"?>
<ds:datastoreItem xmlns:ds="http://schemas.openxmlformats.org/officeDocument/2006/customXml" ds:itemID="{5850F96D-5C5E-4C08-8218-104EFE72BF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【このファイルの説明】</vt:lpstr>
      <vt:lpstr>先生</vt:lpstr>
      <vt:lpstr>子供１</vt:lpstr>
      <vt:lpstr>子供２</vt:lpstr>
      <vt:lpstr>対応言語</vt:lpstr>
      <vt:lpstr>複数言語一括変換</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2025-03-11T04:03:52Z</dcterms:created>
  <dcterms:modified xsi:type="dcterms:W3CDTF">2025-03-11T04:06:48Z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0x010100DAC8B651FE8FAB4980A0CD832FD20183</vt:lpwstr>
  </property>
</Properties>
</file>