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42" documentId="13_ncr:1_{2AAA66CA-5892-47C7-97BA-612D75F06B0E}" xr6:coauthVersionLast="47" xr6:coauthVersionMax="47" xr10:uidLastSave="{B0BC8642-ABE3-44F6-9897-47A2F059E761}"/>
  <bookViews>
    <workbookView xWindow="-110" yWindow="-110" windowWidth="21820" windowHeight="14020" tabRatio="925" xr2:uid="{00000000-000D-0000-FFFF-FFFF00000000}"/>
  </bookViews>
  <sheets>
    <sheet name="★はじめに" sheetId="21" r:id="rId1"/>
    <sheet name="名簿・クラス設定" sheetId="14" r:id="rId2"/>
    <sheet name="座席設定" sheetId="1" r:id="rId3"/>
    <sheet name="座席表_教卓上" sheetId="17" r:id="rId4"/>
    <sheet name="座席表_教卓上（性別あり）" sheetId="18" r:id="rId5"/>
    <sheet name="座席表_教卓下" sheetId="19" r:id="rId6"/>
    <sheet name="座席表_教卓下（性別あり）" sheetId="20" r:id="rId7"/>
  </sheets>
  <definedNames>
    <definedName name="氏名変換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0" i="17" l="1"/>
  <c r="N10" i="17"/>
  <c r="K10" i="17"/>
  <c r="H10" i="17"/>
  <c r="E10" i="17"/>
  <c r="B10" i="17"/>
  <c r="K18" i="20"/>
  <c r="L18" i="20" s="1"/>
  <c r="N15" i="20"/>
  <c r="O16" i="20" s="1"/>
  <c r="H15" i="20"/>
  <c r="I15" i="20" s="1"/>
  <c r="B15" i="20"/>
  <c r="C15" i="20" s="1"/>
  <c r="Q12" i="20"/>
  <c r="R12" i="20" s="1"/>
  <c r="N12" i="20"/>
  <c r="O12" i="20" s="1"/>
  <c r="K12" i="20"/>
  <c r="L12" i="20" s="1"/>
  <c r="N9" i="20"/>
  <c r="O10" i="20" s="1"/>
  <c r="H9" i="20"/>
  <c r="I9" i="20" s="1"/>
  <c r="E9" i="20"/>
  <c r="F9" i="20" s="1"/>
  <c r="B9" i="20"/>
  <c r="C9" i="20" s="1"/>
  <c r="N6" i="20"/>
  <c r="O6" i="20" s="1"/>
  <c r="K3" i="20"/>
  <c r="L3" i="20" s="1"/>
  <c r="E3" i="20"/>
  <c r="F3" i="20" s="1"/>
  <c r="B1" i="20"/>
  <c r="N18" i="19"/>
  <c r="O19" i="19" s="1"/>
  <c r="N15" i="19"/>
  <c r="O15" i="19" s="1"/>
  <c r="N12" i="19"/>
  <c r="O13" i="19" s="1"/>
  <c r="N9" i="19"/>
  <c r="O9" i="19" s="1"/>
  <c r="N6" i="19"/>
  <c r="O7" i="19" s="1"/>
  <c r="K3" i="19"/>
  <c r="L4" i="19" s="1"/>
  <c r="H18" i="19"/>
  <c r="I19" i="19" s="1"/>
  <c r="H15" i="19"/>
  <c r="I16" i="19" s="1"/>
  <c r="H12" i="19"/>
  <c r="I13" i="19" s="1"/>
  <c r="E9" i="19"/>
  <c r="F10" i="19" s="1"/>
  <c r="E6" i="19"/>
  <c r="F6" i="19" s="1"/>
  <c r="E3" i="19"/>
  <c r="F4" i="19" s="1"/>
  <c r="B18" i="19"/>
  <c r="C19" i="19" s="1"/>
  <c r="Q38" i="1"/>
  <c r="Q21" i="20" s="1"/>
  <c r="R22" i="20" s="1"/>
  <c r="Q36" i="1"/>
  <c r="Q18" i="20" s="1"/>
  <c r="R18" i="20" s="1"/>
  <c r="Q34" i="1"/>
  <c r="Q15" i="20" s="1"/>
  <c r="R16" i="20" s="1"/>
  <c r="Q32" i="1"/>
  <c r="Q12" i="19" s="1"/>
  <c r="R12" i="19" s="1"/>
  <c r="Q30" i="1"/>
  <c r="Q9" i="19" s="1"/>
  <c r="R10" i="19" s="1"/>
  <c r="Q28" i="1"/>
  <c r="Q6" i="20" s="1"/>
  <c r="R6" i="20" s="1"/>
  <c r="Q26" i="1"/>
  <c r="Q3" i="20" s="1"/>
  <c r="R4" i="20" s="1"/>
  <c r="O38" i="1"/>
  <c r="N21" i="19" s="1"/>
  <c r="O22" i="19" s="1"/>
  <c r="O36" i="1"/>
  <c r="N18" i="20" s="1"/>
  <c r="O18" i="20" s="1"/>
  <c r="O34" i="1"/>
  <c r="O32" i="1"/>
  <c r="O30" i="1"/>
  <c r="O28" i="1"/>
  <c r="O26" i="1"/>
  <c r="N3" i="19" s="1"/>
  <c r="O3" i="19" s="1"/>
  <c r="M38" i="1"/>
  <c r="K21" i="20" s="1"/>
  <c r="L21" i="20" s="1"/>
  <c r="M36" i="1"/>
  <c r="K18" i="19" s="1"/>
  <c r="L19" i="19" s="1"/>
  <c r="M34" i="1"/>
  <c r="K15" i="19" s="1"/>
  <c r="L16" i="19" s="1"/>
  <c r="M32" i="1"/>
  <c r="K12" i="19" s="1"/>
  <c r="L12" i="19" s="1"/>
  <c r="M30" i="1"/>
  <c r="K9" i="20" s="1"/>
  <c r="L9" i="20" s="1"/>
  <c r="M28" i="1"/>
  <c r="K6" i="20" s="1"/>
  <c r="L6" i="20" s="1"/>
  <c r="M26" i="1"/>
  <c r="K38" i="1"/>
  <c r="H21" i="20" s="1"/>
  <c r="I21" i="20" s="1"/>
  <c r="K36" i="1"/>
  <c r="H18" i="20" s="1"/>
  <c r="I18" i="20" s="1"/>
  <c r="K34" i="1"/>
  <c r="K32" i="1"/>
  <c r="H12" i="20" s="1"/>
  <c r="K30" i="1"/>
  <c r="H9" i="19" s="1"/>
  <c r="I9" i="19" s="1"/>
  <c r="K28" i="1"/>
  <c r="H6" i="20" s="1"/>
  <c r="K26" i="1"/>
  <c r="H3" i="20" s="1"/>
  <c r="I3" i="20" s="1"/>
  <c r="I38" i="1"/>
  <c r="E21" i="20" s="1"/>
  <c r="F21" i="20" s="1"/>
  <c r="I36" i="1"/>
  <c r="E18" i="20" s="1"/>
  <c r="F19" i="20" s="1"/>
  <c r="I34" i="1"/>
  <c r="E15" i="20" s="1"/>
  <c r="F15" i="20" s="1"/>
  <c r="I32" i="1"/>
  <c r="E12" i="20" s="1"/>
  <c r="F13" i="20" s="1"/>
  <c r="I30" i="1"/>
  <c r="I28" i="1"/>
  <c r="E6" i="20" s="1"/>
  <c r="F7" i="20" s="1"/>
  <c r="I26" i="1"/>
  <c r="G38" i="1"/>
  <c r="B21" i="20" s="1"/>
  <c r="C21" i="20" s="1"/>
  <c r="G36" i="1"/>
  <c r="B18" i="20" s="1"/>
  <c r="C19" i="20" s="1"/>
  <c r="G34" i="1"/>
  <c r="B15" i="19" s="1"/>
  <c r="C15" i="19" s="1"/>
  <c r="G32" i="1"/>
  <c r="B12" i="19" s="1"/>
  <c r="G30" i="1"/>
  <c r="B9" i="19" s="1"/>
  <c r="C9" i="19" s="1"/>
  <c r="G28" i="1"/>
  <c r="B6" i="20" s="1"/>
  <c r="C7" i="20" s="1"/>
  <c r="G26" i="1"/>
  <c r="B3" i="20" s="1"/>
  <c r="C3" i="20" s="1"/>
  <c r="B3" i="19"/>
  <c r="C4" i="19" s="1"/>
  <c r="B1" i="19"/>
  <c r="Q22" i="18"/>
  <c r="R23" i="18" s="1"/>
  <c r="Q19" i="18"/>
  <c r="R19" i="18" s="1"/>
  <c r="Q16" i="18"/>
  <c r="R16" i="18" s="1"/>
  <c r="Q13" i="18"/>
  <c r="R13" i="18" s="1"/>
  <c r="Q10" i="18"/>
  <c r="Q7" i="18"/>
  <c r="Q4" i="18"/>
  <c r="R4" i="18" s="1"/>
  <c r="N22" i="18"/>
  <c r="O22" i="18" s="1"/>
  <c r="N19" i="18"/>
  <c r="O19" i="18" s="1"/>
  <c r="N16" i="18"/>
  <c r="O16" i="18" s="1"/>
  <c r="N13" i="18"/>
  <c r="N10" i="18"/>
  <c r="O10" i="18" s="1"/>
  <c r="N7" i="18"/>
  <c r="O7" i="18" s="1"/>
  <c r="N4" i="18"/>
  <c r="O4" i="18" s="1"/>
  <c r="K22" i="18"/>
  <c r="L23" i="18" s="1"/>
  <c r="K19" i="18"/>
  <c r="L20" i="18" s="1"/>
  <c r="K16" i="18"/>
  <c r="L17" i="18" s="1"/>
  <c r="K13" i="18"/>
  <c r="L14" i="18" s="1"/>
  <c r="K10" i="18"/>
  <c r="L11" i="18" s="1"/>
  <c r="K7" i="18"/>
  <c r="K4" i="18"/>
  <c r="L4" i="18" s="1"/>
  <c r="H22" i="18"/>
  <c r="I23" i="18" s="1"/>
  <c r="H19" i="18"/>
  <c r="I19" i="18" s="1"/>
  <c r="H16" i="18"/>
  <c r="I17" i="18" s="1"/>
  <c r="H13" i="18"/>
  <c r="I13" i="18" s="1"/>
  <c r="H10" i="18"/>
  <c r="H7" i="18"/>
  <c r="H4" i="18"/>
  <c r="I4" i="18" s="1"/>
  <c r="E22" i="18"/>
  <c r="E19" i="18"/>
  <c r="F19" i="18" s="1"/>
  <c r="E16" i="18"/>
  <c r="F17" i="18" s="1"/>
  <c r="E13" i="18"/>
  <c r="F14" i="18" s="1"/>
  <c r="E10" i="18"/>
  <c r="F10" i="18" s="1"/>
  <c r="E7" i="18"/>
  <c r="F7" i="18" s="1"/>
  <c r="E4" i="18"/>
  <c r="F5" i="18" s="1"/>
  <c r="B22" i="18"/>
  <c r="B19" i="18"/>
  <c r="C19" i="18" s="1"/>
  <c r="B16" i="18"/>
  <c r="C16" i="18" s="1"/>
  <c r="B7" i="17"/>
  <c r="C8" i="17" s="1"/>
  <c r="B4" i="17"/>
  <c r="C5" i="17" s="1"/>
  <c r="B13" i="18"/>
  <c r="C13" i="18"/>
  <c r="B10" i="18"/>
  <c r="C10" i="18" s="1"/>
  <c r="B7" i="18"/>
  <c r="C8" i="18" s="1"/>
  <c r="C22" i="18"/>
  <c r="F23" i="18"/>
  <c r="O14" i="18"/>
  <c r="R11" i="18"/>
  <c r="I11" i="18"/>
  <c r="R7" i="18"/>
  <c r="L8" i="18"/>
  <c r="I7" i="18"/>
  <c r="B4" i="18"/>
  <c r="C4" i="18" s="1"/>
  <c r="B1" i="18"/>
  <c r="B1" i="17"/>
  <c r="Q22" i="17"/>
  <c r="R23" i="17" s="1"/>
  <c r="Q19" i="17"/>
  <c r="R20" i="17" s="1"/>
  <c r="Q16" i="17"/>
  <c r="R17" i="17" s="1"/>
  <c r="Q13" i="17"/>
  <c r="R14" i="17" s="1"/>
  <c r="R11" i="17"/>
  <c r="Q7" i="17"/>
  <c r="R8" i="17" s="1"/>
  <c r="Q4" i="17"/>
  <c r="R5" i="17" s="1"/>
  <c r="N22" i="17"/>
  <c r="O23" i="17" s="1"/>
  <c r="N19" i="17"/>
  <c r="O20" i="17" s="1"/>
  <c r="N16" i="17"/>
  <c r="O16" i="17" s="1"/>
  <c r="N13" i="17"/>
  <c r="O14" i="17" s="1"/>
  <c r="O11" i="17"/>
  <c r="N7" i="17"/>
  <c r="O8" i="17" s="1"/>
  <c r="N4" i="17"/>
  <c r="O5" i="17" s="1"/>
  <c r="K22" i="17"/>
  <c r="L23" i="17" s="1"/>
  <c r="K19" i="17"/>
  <c r="L20" i="17" s="1"/>
  <c r="K16" i="17"/>
  <c r="L17" i="17" s="1"/>
  <c r="K13" i="17"/>
  <c r="L14" i="17" s="1"/>
  <c r="L11" i="17"/>
  <c r="K7" i="17"/>
  <c r="L8" i="17" s="1"/>
  <c r="K4" i="17"/>
  <c r="L5" i="17" s="1"/>
  <c r="H22" i="17"/>
  <c r="I23" i="17" s="1"/>
  <c r="H19" i="17"/>
  <c r="I20" i="17" s="1"/>
  <c r="H16" i="17"/>
  <c r="I17" i="17" s="1"/>
  <c r="H13" i="17"/>
  <c r="I14" i="17" s="1"/>
  <c r="I11" i="17"/>
  <c r="H7" i="17"/>
  <c r="I8" i="17" s="1"/>
  <c r="H4" i="17"/>
  <c r="I5" i="17" s="1"/>
  <c r="E22" i="17"/>
  <c r="F23" i="17" s="1"/>
  <c r="E19" i="17"/>
  <c r="F20" i="17" s="1"/>
  <c r="E16" i="17"/>
  <c r="F17" i="17" s="1"/>
  <c r="E13" i="17"/>
  <c r="F14" i="17" s="1"/>
  <c r="F11" i="17"/>
  <c r="E7" i="17"/>
  <c r="F8" i="17" s="1"/>
  <c r="E4" i="17"/>
  <c r="F5" i="17" s="1"/>
  <c r="B19" i="17"/>
  <c r="C19" i="17" s="1"/>
  <c r="B16" i="17"/>
  <c r="C17" i="17" s="1"/>
  <c r="B13" i="17"/>
  <c r="C14" i="17" s="1"/>
  <c r="C11" i="17"/>
  <c r="B22" i="17"/>
  <c r="C23" i="17" s="1"/>
  <c r="D9" i="1"/>
  <c r="D8" i="1"/>
  <c r="D7" i="1"/>
  <c r="D6" i="1"/>
  <c r="D5" i="1"/>
  <c r="D4" i="1"/>
  <c r="D3" i="1"/>
  <c r="D2" i="1"/>
  <c r="D1" i="1"/>
  <c r="B2" i="1"/>
  <c r="C2" i="1"/>
  <c r="B3" i="1"/>
  <c r="C3" i="1"/>
  <c r="B4" i="1"/>
  <c r="C4" i="1"/>
  <c r="B5" i="1"/>
  <c r="C5" i="1"/>
  <c r="B6" i="1"/>
  <c r="C6" i="1"/>
  <c r="B7" i="1"/>
  <c r="C7" i="1"/>
  <c r="B8" i="1"/>
  <c r="C8" i="1"/>
  <c r="B9" i="1"/>
  <c r="C9" i="1"/>
  <c r="B10" i="1"/>
  <c r="C10" i="1"/>
  <c r="D10" i="1"/>
  <c r="B11" i="1"/>
  <c r="C11" i="1"/>
  <c r="D11" i="1"/>
  <c r="B12" i="1"/>
  <c r="C12" i="1"/>
  <c r="D12" i="1"/>
  <c r="B13" i="1"/>
  <c r="C13" i="1"/>
  <c r="D13" i="1"/>
  <c r="B14" i="1"/>
  <c r="C14" i="1"/>
  <c r="D14" i="1"/>
  <c r="B15" i="1"/>
  <c r="C15" i="1"/>
  <c r="D15" i="1"/>
  <c r="B16" i="1"/>
  <c r="C16" i="1"/>
  <c r="D16" i="1"/>
  <c r="B17" i="1"/>
  <c r="C17" i="1"/>
  <c r="D17" i="1"/>
  <c r="B18" i="1"/>
  <c r="C18" i="1"/>
  <c r="D18" i="1"/>
  <c r="B19" i="1"/>
  <c r="C19" i="1"/>
  <c r="D19" i="1"/>
  <c r="B20" i="1"/>
  <c r="C20" i="1"/>
  <c r="D20" i="1"/>
  <c r="B21" i="1"/>
  <c r="C21" i="1"/>
  <c r="D21" i="1"/>
  <c r="B22" i="1"/>
  <c r="C22" i="1"/>
  <c r="D22" i="1"/>
  <c r="B23" i="1"/>
  <c r="C23" i="1"/>
  <c r="D23" i="1"/>
  <c r="B24" i="1"/>
  <c r="C24" i="1"/>
  <c r="D24" i="1"/>
  <c r="B25" i="1"/>
  <c r="C25" i="1"/>
  <c r="D25" i="1"/>
  <c r="B26" i="1"/>
  <c r="C26" i="1"/>
  <c r="D26" i="1"/>
  <c r="B27" i="1"/>
  <c r="C27" i="1"/>
  <c r="D27" i="1"/>
  <c r="B28" i="1"/>
  <c r="C28" i="1"/>
  <c r="D28" i="1"/>
  <c r="B29" i="1"/>
  <c r="C29" i="1"/>
  <c r="D29" i="1"/>
  <c r="B30" i="1"/>
  <c r="C30" i="1"/>
  <c r="D30" i="1"/>
  <c r="B31" i="1"/>
  <c r="C31" i="1"/>
  <c r="D31" i="1"/>
  <c r="B32" i="1"/>
  <c r="C32" i="1"/>
  <c r="D32" i="1"/>
  <c r="B33" i="1"/>
  <c r="C33" i="1"/>
  <c r="D33" i="1"/>
  <c r="B34" i="1"/>
  <c r="C34" i="1"/>
  <c r="D34" i="1"/>
  <c r="B35" i="1"/>
  <c r="C35" i="1"/>
  <c r="D35" i="1"/>
  <c r="B36" i="1"/>
  <c r="C36" i="1"/>
  <c r="D36" i="1"/>
  <c r="B37" i="1"/>
  <c r="C37" i="1"/>
  <c r="D37" i="1"/>
  <c r="B38" i="1"/>
  <c r="C38" i="1"/>
  <c r="D38" i="1"/>
  <c r="B39" i="1"/>
  <c r="C39" i="1"/>
  <c r="D39" i="1"/>
  <c r="B40" i="1"/>
  <c r="C40" i="1"/>
  <c r="D40" i="1"/>
  <c r="C1" i="1"/>
  <c r="B1" i="1"/>
  <c r="B21" i="19" l="1"/>
  <c r="C22" i="19" s="1"/>
  <c r="H21" i="19"/>
  <c r="I21" i="19" s="1"/>
  <c r="Q21" i="19"/>
  <c r="R22" i="19" s="1"/>
  <c r="C13" i="19"/>
  <c r="C12" i="19"/>
  <c r="I6" i="20"/>
  <c r="I7" i="20"/>
  <c r="I12" i="20"/>
  <c r="I13" i="20"/>
  <c r="K6" i="19"/>
  <c r="L6" i="19" s="1"/>
  <c r="E15" i="19"/>
  <c r="F16" i="19" s="1"/>
  <c r="Q3" i="19"/>
  <c r="R4" i="19" s="1"/>
  <c r="K15" i="20"/>
  <c r="L15" i="20" s="1"/>
  <c r="E18" i="19"/>
  <c r="F18" i="19" s="1"/>
  <c r="Q6" i="19"/>
  <c r="R6" i="19" s="1"/>
  <c r="N3" i="20"/>
  <c r="N21" i="20"/>
  <c r="O22" i="20" s="1"/>
  <c r="B6" i="19"/>
  <c r="C7" i="19" s="1"/>
  <c r="Q9" i="20"/>
  <c r="R10" i="20" s="1"/>
  <c r="R14" i="18"/>
  <c r="H3" i="19"/>
  <c r="I3" i="19" s="1"/>
  <c r="B12" i="20"/>
  <c r="R13" i="17"/>
  <c r="E12" i="19"/>
  <c r="F13" i="19" s="1"/>
  <c r="H6" i="19"/>
  <c r="I7" i="19" s="1"/>
  <c r="K21" i="19"/>
  <c r="L22" i="19" s="1"/>
  <c r="Q15" i="19"/>
  <c r="R16" i="19" s="1"/>
  <c r="O4" i="17"/>
  <c r="K9" i="19"/>
  <c r="L10" i="19" s="1"/>
  <c r="E21" i="19"/>
  <c r="F22" i="19" s="1"/>
  <c r="Q18" i="19"/>
  <c r="C7" i="18"/>
  <c r="F7" i="19"/>
  <c r="O12" i="19"/>
  <c r="F15" i="19"/>
  <c r="L7" i="19"/>
  <c r="L9" i="19"/>
  <c r="O16" i="19"/>
  <c r="I4" i="19"/>
  <c r="R3" i="19"/>
  <c r="I6" i="19"/>
  <c r="L13" i="19"/>
  <c r="R13" i="19"/>
  <c r="F3" i="19"/>
  <c r="I10" i="19"/>
  <c r="O4" i="19"/>
  <c r="R15" i="19"/>
  <c r="I18" i="19"/>
  <c r="O10" i="19"/>
  <c r="R3" i="20"/>
  <c r="L13" i="20"/>
  <c r="L7" i="17"/>
  <c r="F9" i="19"/>
  <c r="I12" i="19"/>
  <c r="L3" i="19"/>
  <c r="L15" i="19"/>
  <c r="O6" i="19"/>
  <c r="O18" i="19"/>
  <c r="R9" i="19"/>
  <c r="L7" i="20"/>
  <c r="R15" i="20"/>
  <c r="O15" i="20"/>
  <c r="L19" i="17"/>
  <c r="O9" i="20"/>
  <c r="I19" i="20"/>
  <c r="I14" i="18"/>
  <c r="I22" i="17"/>
  <c r="F12" i="19"/>
  <c r="I15" i="19"/>
  <c r="L18" i="19"/>
  <c r="O21" i="19"/>
  <c r="L19" i="20"/>
  <c r="F13" i="17"/>
  <c r="F12" i="20"/>
  <c r="R21" i="20"/>
  <c r="C18" i="20"/>
  <c r="C4" i="20"/>
  <c r="O7" i="20"/>
  <c r="C10" i="20"/>
  <c r="O13" i="20"/>
  <c r="C16" i="20"/>
  <c r="O19" i="20"/>
  <c r="C22" i="20"/>
  <c r="C6" i="20"/>
  <c r="F4" i="20"/>
  <c r="R7" i="20"/>
  <c r="F10" i="20"/>
  <c r="R13" i="20"/>
  <c r="F16" i="20"/>
  <c r="R19" i="20"/>
  <c r="F22" i="20"/>
  <c r="F18" i="20"/>
  <c r="I4" i="20"/>
  <c r="I10" i="20"/>
  <c r="I16" i="20"/>
  <c r="I22" i="20"/>
  <c r="L4" i="20"/>
  <c r="L10" i="20"/>
  <c r="L22" i="20"/>
  <c r="F6" i="20"/>
  <c r="C16" i="19"/>
  <c r="C10" i="19"/>
  <c r="C3" i="19"/>
  <c r="C18" i="19"/>
  <c r="I16" i="18"/>
  <c r="F20" i="18"/>
  <c r="C11" i="18"/>
  <c r="C14" i="18"/>
  <c r="C17" i="18"/>
  <c r="C20" i="18"/>
  <c r="C23" i="18"/>
  <c r="C5" i="18"/>
  <c r="R22" i="18"/>
  <c r="O17" i="18"/>
  <c r="I20" i="18"/>
  <c r="L16" i="18"/>
  <c r="F22" i="18"/>
  <c r="O5" i="18"/>
  <c r="I8" i="18"/>
  <c r="R5" i="18"/>
  <c r="L7" i="18"/>
  <c r="I10" i="18"/>
  <c r="F11" i="18"/>
  <c r="F13" i="18"/>
  <c r="R17" i="18"/>
  <c r="L19" i="18"/>
  <c r="I22" i="18"/>
  <c r="L5" i="18"/>
  <c r="O13" i="18"/>
  <c r="O8" i="18"/>
  <c r="O20" i="18"/>
  <c r="I5" i="18"/>
  <c r="F8" i="18"/>
  <c r="R10" i="18"/>
  <c r="F4" i="18"/>
  <c r="R8" i="18"/>
  <c r="L10" i="18"/>
  <c r="F16" i="18"/>
  <c r="R20" i="18"/>
  <c r="L22" i="18"/>
  <c r="O11" i="18"/>
  <c r="O23" i="18"/>
  <c r="L13" i="18"/>
  <c r="I10" i="17"/>
  <c r="O17" i="17"/>
  <c r="R4" i="17"/>
  <c r="R16" i="17"/>
  <c r="O7" i="17"/>
  <c r="O19" i="17"/>
  <c r="L10" i="17"/>
  <c r="L22" i="17"/>
  <c r="I13" i="17"/>
  <c r="F4" i="17"/>
  <c r="F16" i="17"/>
  <c r="R7" i="17"/>
  <c r="R19" i="17"/>
  <c r="O10" i="17"/>
  <c r="O22" i="17"/>
  <c r="L13" i="17"/>
  <c r="I4" i="17"/>
  <c r="I16" i="17"/>
  <c r="F7" i="17"/>
  <c r="F19" i="17"/>
  <c r="R10" i="17"/>
  <c r="R22" i="17"/>
  <c r="O13" i="17"/>
  <c r="L4" i="17"/>
  <c r="L16" i="17"/>
  <c r="I7" i="17"/>
  <c r="I19" i="17"/>
  <c r="F10" i="17"/>
  <c r="F22" i="17"/>
  <c r="C4" i="17"/>
  <c r="C16" i="17"/>
  <c r="C13" i="17"/>
  <c r="C7" i="17"/>
  <c r="C20" i="17"/>
  <c r="C10" i="17"/>
  <c r="C22" i="17"/>
  <c r="C21" i="19" l="1"/>
  <c r="I22" i="19"/>
  <c r="R21" i="19"/>
  <c r="R18" i="19"/>
  <c r="R19" i="19"/>
  <c r="L16" i="20"/>
  <c r="F21" i="19"/>
  <c r="L21" i="19"/>
  <c r="C13" i="20"/>
  <c r="C12" i="20"/>
  <c r="F19" i="19"/>
  <c r="O21" i="20"/>
  <c r="R7" i="19"/>
  <c r="R9" i="20"/>
  <c r="C6" i="19"/>
  <c r="O4" i="20"/>
  <c r="O3" i="20"/>
</calcChain>
</file>

<file path=xl/sharedStrings.xml><?xml version="1.0" encoding="utf-8"?>
<sst xmlns="http://schemas.openxmlformats.org/spreadsheetml/2006/main" count="161" uniqueCount="114">
  <si>
    <t>●座席表テンプレートの使い方</t>
    <rPh sb="1" eb="4">
      <t>ザセキヒョウ</t>
    </rPh>
    <rPh sb="11" eb="12">
      <t>ツカ</t>
    </rPh>
    <rPh sb="13" eb="14">
      <t>カタ</t>
    </rPh>
    <phoneticPr fontId="2"/>
  </si>
  <si>
    <t>「名簿・クラス設定」シート</t>
    <rPh sb="1" eb="3">
      <t>メイボ</t>
    </rPh>
    <rPh sb="7" eb="9">
      <t>セッテイ</t>
    </rPh>
    <phoneticPr fontId="2"/>
  </si>
  <si>
    <t>①</t>
    <phoneticPr fontId="2"/>
  </si>
  <si>
    <t>座席表を作成するクラスの名簿（出席番号、氏名、フリガナ、性別）を貼り付けます
性別は、「男」「女」で入力してください</t>
    <rPh sb="0" eb="3">
      <t>ザセキヒョウ</t>
    </rPh>
    <rPh sb="4" eb="6">
      <t>サクセイ</t>
    </rPh>
    <rPh sb="12" eb="14">
      <t>メイボ</t>
    </rPh>
    <rPh sb="15" eb="19">
      <t>シュッセキバンゴウ</t>
    </rPh>
    <rPh sb="20" eb="22">
      <t>シメイ</t>
    </rPh>
    <rPh sb="28" eb="30">
      <t>セイベツ</t>
    </rPh>
    <rPh sb="32" eb="33">
      <t>ハ</t>
    </rPh>
    <rPh sb="34" eb="35">
      <t>ツ</t>
    </rPh>
    <rPh sb="39" eb="41">
      <t>セイベツ</t>
    </rPh>
    <rPh sb="44" eb="45">
      <t>オトコ</t>
    </rPh>
    <rPh sb="47" eb="48">
      <t>オンナ</t>
    </rPh>
    <rPh sb="50" eb="52">
      <t>ニュウリョク</t>
    </rPh>
    <phoneticPr fontId="2"/>
  </si>
  <si>
    <t>②</t>
    <phoneticPr fontId="2"/>
  </si>
  <si>
    <t>学年、クラスのリストを入力します</t>
    <rPh sb="0" eb="2">
      <t>ガクネン</t>
    </rPh>
    <rPh sb="11" eb="13">
      <t>ニュウリョク</t>
    </rPh>
    <phoneticPr fontId="2"/>
  </si>
  <si>
    <t>「座席設定」シート</t>
    <rPh sb="1" eb="3">
      <t>ザセキ</t>
    </rPh>
    <rPh sb="3" eb="5">
      <t>セッテイ</t>
    </rPh>
    <phoneticPr fontId="2"/>
  </si>
  <si>
    <t>座席設定シートのA～D列に、「名簿、クラス設定」の名簿が反映されているか確認します。</t>
    <rPh sb="0" eb="4">
      <t>ザセキセッテイ</t>
    </rPh>
    <rPh sb="11" eb="12">
      <t>レツ</t>
    </rPh>
    <rPh sb="15" eb="17">
      <t>メイボ</t>
    </rPh>
    <rPh sb="21" eb="23">
      <t>セッテイ</t>
    </rPh>
    <rPh sb="25" eb="27">
      <t>メイボ</t>
    </rPh>
    <rPh sb="28" eb="30">
      <t>ハンエイ</t>
    </rPh>
    <rPh sb="36" eb="38">
      <t>カクニン</t>
    </rPh>
    <phoneticPr fontId="2"/>
  </si>
  <si>
    <t>学年、クラスをプルダウンで選択します。</t>
    <rPh sb="0" eb="2">
      <t>ガクネン</t>
    </rPh>
    <rPh sb="13" eb="15">
      <t>センタク</t>
    </rPh>
    <phoneticPr fontId="2"/>
  </si>
  <si>
    <t>③</t>
    <phoneticPr fontId="2"/>
  </si>
  <si>
    <t>子供の座席に合わせてF5～R21の□ に出席番号を入力します。</t>
    <rPh sb="0" eb="2">
      <t>コドモ</t>
    </rPh>
    <rPh sb="3" eb="5">
      <t>ザセキ</t>
    </rPh>
    <rPh sb="6" eb="7">
      <t>ア</t>
    </rPh>
    <rPh sb="20" eb="24">
      <t>シュッセキバンゴウ</t>
    </rPh>
    <rPh sb="25" eb="27">
      <t>ニュウリョク</t>
    </rPh>
    <phoneticPr fontId="2"/>
  </si>
  <si>
    <t>注意！</t>
    <rPh sb="0" eb="2">
      <t>チュウイ</t>
    </rPh>
    <phoneticPr fontId="2"/>
  </si>
  <si>
    <t>「座席表」シート</t>
    <rPh sb="1" eb="3">
      <t>ザセキ</t>
    </rPh>
    <rPh sb="3" eb="4">
      <t>ヒョウ</t>
    </rPh>
    <phoneticPr fontId="2"/>
  </si>
  <si>
    <t>各シートに、「座席設定」シートの情報が反映されているか確認してください。</t>
    <rPh sb="0" eb="1">
      <t>カク</t>
    </rPh>
    <rPh sb="7" eb="11">
      <t>ザセキセッテイ</t>
    </rPh>
    <rPh sb="16" eb="18">
      <t>ジョウホウ</t>
    </rPh>
    <rPh sb="19" eb="21">
      <t>ハンエイ</t>
    </rPh>
    <rPh sb="27" eb="29">
      <t>カクニン</t>
    </rPh>
    <phoneticPr fontId="2"/>
  </si>
  <si>
    <t>教卓上…教卓がページ上部にあります。</t>
    <rPh sb="0" eb="2">
      <t>キョウタク</t>
    </rPh>
    <rPh sb="2" eb="3">
      <t>ウエ</t>
    </rPh>
    <rPh sb="4" eb="6">
      <t>キョウタク</t>
    </rPh>
    <rPh sb="10" eb="12">
      <t>ジョウブ</t>
    </rPh>
    <phoneticPr fontId="2"/>
  </si>
  <si>
    <t>教卓下…教卓がページ下部にあります。教員目線です。</t>
    <rPh sb="0" eb="3">
      <t>キョウタクシタ</t>
    </rPh>
    <rPh sb="4" eb="6">
      <t>キョウタク</t>
    </rPh>
    <rPh sb="10" eb="12">
      <t>カブ</t>
    </rPh>
    <rPh sb="18" eb="22">
      <t>キョウインメセン</t>
    </rPh>
    <phoneticPr fontId="2"/>
  </si>
  <si>
    <t>性別あり…男女で出席番号のセルが色分けされています。</t>
    <rPh sb="0" eb="2">
      <t>セイベツ</t>
    </rPh>
    <rPh sb="5" eb="7">
      <t>ダンジョ</t>
    </rPh>
    <rPh sb="8" eb="12">
      <t>シュッセキバンゴウ</t>
    </rPh>
    <rPh sb="16" eb="18">
      <t>イロワ</t>
    </rPh>
    <phoneticPr fontId="2"/>
  </si>
  <si>
    <t>「座席表」シートは、関数や条件付き書式が設定されているため、セルを削除すると、関数も削除されます。
必要のない座席がある場合は、そのセルを選択し、罫線をなしにして対応してください。</t>
    <rPh sb="1" eb="4">
      <t>ザセキヒョウ</t>
    </rPh>
    <rPh sb="10" eb="12">
      <t>カンスウ</t>
    </rPh>
    <rPh sb="13" eb="16">
      <t>ジョウケンツ</t>
    </rPh>
    <rPh sb="17" eb="19">
      <t>ショシキ</t>
    </rPh>
    <rPh sb="20" eb="22">
      <t>セッテイ</t>
    </rPh>
    <rPh sb="33" eb="35">
      <t>サクジョ</t>
    </rPh>
    <rPh sb="39" eb="41">
      <t>カンスウ</t>
    </rPh>
    <rPh sb="42" eb="44">
      <t>サクジョ</t>
    </rPh>
    <rPh sb="60" eb="62">
      <t>バアイ</t>
    </rPh>
    <rPh sb="69" eb="71">
      <t>センタク</t>
    </rPh>
    <rPh sb="73" eb="75">
      <t>ケイセン</t>
    </rPh>
    <rPh sb="81" eb="83">
      <t>タイオウ</t>
    </rPh>
    <phoneticPr fontId="2"/>
  </si>
  <si>
    <t>番号</t>
    <rPh sb="0" eb="2">
      <t>バンゴウ</t>
    </rPh>
    <phoneticPr fontId="2"/>
  </si>
  <si>
    <t>氏名</t>
    <rPh sb="0" eb="2">
      <t>シメイ</t>
    </rPh>
    <phoneticPr fontId="2"/>
  </si>
  <si>
    <t>ふりがな</t>
    <phoneticPr fontId="2"/>
  </si>
  <si>
    <t>性</t>
    <rPh sb="0" eb="1">
      <t>セイ</t>
    </rPh>
    <phoneticPr fontId="2"/>
  </si>
  <si>
    <t>学年・クラスリスト→</t>
    <rPh sb="0" eb="2">
      <t>ガクネン</t>
    </rPh>
    <phoneticPr fontId="2"/>
  </si>
  <si>
    <t>学年</t>
    <rPh sb="0" eb="2">
      <t>ガクネン</t>
    </rPh>
    <phoneticPr fontId="2"/>
  </si>
  <si>
    <t>クラス</t>
    <phoneticPr fontId="2"/>
  </si>
  <si>
    <t>子ども　１</t>
    <rPh sb="0" eb="1">
      <t>コ</t>
    </rPh>
    <phoneticPr fontId="2"/>
  </si>
  <si>
    <t>こども　１</t>
    <phoneticPr fontId="2"/>
  </si>
  <si>
    <t>男</t>
    <rPh sb="0" eb="1">
      <t>オトコ</t>
    </rPh>
    <phoneticPr fontId="2"/>
  </si>
  <si>
    <t>子ども　２</t>
    <rPh sb="0" eb="1">
      <t>コ</t>
    </rPh>
    <phoneticPr fontId="2"/>
  </si>
  <si>
    <t>こども　２</t>
  </si>
  <si>
    <t>女</t>
    <rPh sb="0" eb="1">
      <t>オンナ</t>
    </rPh>
    <phoneticPr fontId="2"/>
  </si>
  <si>
    <t>子ども　３</t>
    <rPh sb="0" eb="1">
      <t>コ</t>
    </rPh>
    <phoneticPr fontId="2"/>
  </si>
  <si>
    <t>こども　３</t>
  </si>
  <si>
    <t>子ども　４</t>
    <rPh sb="0" eb="1">
      <t>コ</t>
    </rPh>
    <phoneticPr fontId="2"/>
  </si>
  <si>
    <t>こども　４</t>
  </si>
  <si>
    <t>子ども　５</t>
    <rPh sb="0" eb="1">
      <t>コ</t>
    </rPh>
    <phoneticPr fontId="2"/>
  </si>
  <si>
    <t>こども　５</t>
  </si>
  <si>
    <t>子ども　６</t>
    <rPh sb="0" eb="1">
      <t>コ</t>
    </rPh>
    <phoneticPr fontId="2"/>
  </si>
  <si>
    <t>こども　６</t>
  </si>
  <si>
    <t>子ども　７</t>
    <rPh sb="0" eb="1">
      <t>コ</t>
    </rPh>
    <phoneticPr fontId="2"/>
  </si>
  <si>
    <t>こども　７</t>
  </si>
  <si>
    <t>子ども　８</t>
    <rPh sb="0" eb="1">
      <t>コ</t>
    </rPh>
    <phoneticPr fontId="2"/>
  </si>
  <si>
    <t>こども　８</t>
  </si>
  <si>
    <t>子ども　９</t>
    <rPh sb="0" eb="1">
      <t>コ</t>
    </rPh>
    <phoneticPr fontId="2"/>
  </si>
  <si>
    <t>こども　９</t>
  </si>
  <si>
    <t>子ども　１０</t>
    <rPh sb="0" eb="1">
      <t>コ</t>
    </rPh>
    <phoneticPr fontId="2"/>
  </si>
  <si>
    <t>こども　１０</t>
  </si>
  <si>
    <t>子ども　１１</t>
    <rPh sb="0" eb="1">
      <t>コ</t>
    </rPh>
    <phoneticPr fontId="2"/>
  </si>
  <si>
    <t>こども　１１</t>
  </si>
  <si>
    <t>子ども　１２</t>
    <rPh sb="0" eb="1">
      <t>コ</t>
    </rPh>
    <phoneticPr fontId="2"/>
  </si>
  <si>
    <t>こども　１２</t>
  </si>
  <si>
    <t>子ども　１３</t>
    <rPh sb="0" eb="1">
      <t>コ</t>
    </rPh>
    <phoneticPr fontId="2"/>
  </si>
  <si>
    <t>こども　１３</t>
  </si>
  <si>
    <t>子ども　１４</t>
    <rPh sb="0" eb="1">
      <t>コ</t>
    </rPh>
    <phoneticPr fontId="2"/>
  </si>
  <si>
    <t>こども　１４</t>
  </si>
  <si>
    <t>子ども　１５</t>
    <rPh sb="0" eb="1">
      <t>コ</t>
    </rPh>
    <phoneticPr fontId="2"/>
  </si>
  <si>
    <t>こども　１５</t>
  </si>
  <si>
    <t>子ども　１６</t>
    <rPh sb="0" eb="1">
      <t>コ</t>
    </rPh>
    <phoneticPr fontId="2"/>
  </si>
  <si>
    <t>こども　１６</t>
  </si>
  <si>
    <t>子ども　１７</t>
    <rPh sb="0" eb="1">
      <t>コ</t>
    </rPh>
    <phoneticPr fontId="2"/>
  </si>
  <si>
    <t>こども　１７</t>
  </si>
  <si>
    <t>子ども　１８</t>
    <rPh sb="0" eb="1">
      <t>コ</t>
    </rPh>
    <phoneticPr fontId="2"/>
  </si>
  <si>
    <t>こども　１８</t>
  </si>
  <si>
    <t>子ども　１９</t>
    <rPh sb="0" eb="1">
      <t>コ</t>
    </rPh>
    <phoneticPr fontId="2"/>
  </si>
  <si>
    <t>こども　１９</t>
  </si>
  <si>
    <t>子ども　２０</t>
    <rPh sb="0" eb="1">
      <t>コ</t>
    </rPh>
    <phoneticPr fontId="2"/>
  </si>
  <si>
    <t>こども　２０</t>
  </si>
  <si>
    <t>子ども　２１</t>
    <rPh sb="0" eb="1">
      <t>コ</t>
    </rPh>
    <phoneticPr fontId="2"/>
  </si>
  <si>
    <t>こども　２１</t>
  </si>
  <si>
    <t>子ども　２２</t>
    <rPh sb="0" eb="1">
      <t>コ</t>
    </rPh>
    <phoneticPr fontId="2"/>
  </si>
  <si>
    <t>こども　２２</t>
  </si>
  <si>
    <t>子ども　２３</t>
    <rPh sb="0" eb="1">
      <t>コ</t>
    </rPh>
    <phoneticPr fontId="2"/>
  </si>
  <si>
    <t>こども　２３</t>
  </si>
  <si>
    <t>子ども　２４</t>
    <rPh sb="0" eb="1">
      <t>コ</t>
    </rPh>
    <phoneticPr fontId="2"/>
  </si>
  <si>
    <t>こども　２４</t>
  </si>
  <si>
    <t>子ども　２５</t>
    <rPh sb="0" eb="1">
      <t>コ</t>
    </rPh>
    <phoneticPr fontId="2"/>
  </si>
  <si>
    <t>こども　２５</t>
  </si>
  <si>
    <t>子ども　２６</t>
    <rPh sb="0" eb="1">
      <t>コ</t>
    </rPh>
    <phoneticPr fontId="2"/>
  </si>
  <si>
    <t>こども　２６</t>
  </si>
  <si>
    <t>子ども　２７</t>
    <rPh sb="0" eb="1">
      <t>コ</t>
    </rPh>
    <phoneticPr fontId="2"/>
  </si>
  <si>
    <t>こども　２７</t>
  </si>
  <si>
    <t>子ども　２８</t>
    <rPh sb="0" eb="1">
      <t>コ</t>
    </rPh>
    <phoneticPr fontId="2"/>
  </si>
  <si>
    <t>こども　２８</t>
  </si>
  <si>
    <t>子ども　２９</t>
    <rPh sb="0" eb="1">
      <t>コ</t>
    </rPh>
    <phoneticPr fontId="2"/>
  </si>
  <si>
    <t>こども　２９</t>
  </si>
  <si>
    <t>子ども　３０</t>
    <rPh sb="0" eb="1">
      <t>コ</t>
    </rPh>
    <phoneticPr fontId="2"/>
  </si>
  <si>
    <t>こども　３０</t>
  </si>
  <si>
    <t>子ども　３１</t>
    <rPh sb="0" eb="1">
      <t>コ</t>
    </rPh>
    <phoneticPr fontId="2"/>
  </si>
  <si>
    <t>こども　３１</t>
  </si>
  <si>
    <t>子ども　３２</t>
    <rPh sb="0" eb="1">
      <t>コ</t>
    </rPh>
    <phoneticPr fontId="2"/>
  </si>
  <si>
    <t>こども　３２</t>
  </si>
  <si>
    <t>子ども　３３</t>
    <rPh sb="0" eb="1">
      <t>コ</t>
    </rPh>
    <phoneticPr fontId="2"/>
  </si>
  <si>
    <t>こども　３３</t>
  </si>
  <si>
    <t>子ども　３４</t>
    <rPh sb="0" eb="1">
      <t>コ</t>
    </rPh>
    <phoneticPr fontId="2"/>
  </si>
  <si>
    <t>こども　３４</t>
  </si>
  <si>
    <t>子ども　３５</t>
    <rPh sb="0" eb="1">
      <t>コ</t>
    </rPh>
    <phoneticPr fontId="2"/>
  </si>
  <si>
    <t>こども　３５</t>
  </si>
  <si>
    <t>子ども　３６</t>
    <rPh sb="0" eb="1">
      <t>コ</t>
    </rPh>
    <phoneticPr fontId="2"/>
  </si>
  <si>
    <t>こども　３６</t>
  </si>
  <si>
    <t>子ども　３７</t>
    <rPh sb="0" eb="1">
      <t>コ</t>
    </rPh>
    <phoneticPr fontId="2"/>
  </si>
  <si>
    <t>こども　３７</t>
  </si>
  <si>
    <t>子ども　３８</t>
    <rPh sb="0" eb="1">
      <t>コ</t>
    </rPh>
    <phoneticPr fontId="2"/>
  </si>
  <si>
    <t>こども　３８</t>
  </si>
  <si>
    <t>子ども　３９</t>
    <rPh sb="0" eb="1">
      <t>コ</t>
    </rPh>
    <phoneticPr fontId="2"/>
  </si>
  <si>
    <t>こども　３９</t>
  </si>
  <si>
    <t>子ども　４０</t>
    <rPh sb="0" eb="1">
      <t>コ</t>
    </rPh>
    <phoneticPr fontId="2"/>
  </si>
  <si>
    <t>こども　４０</t>
  </si>
  <si>
    <t>学年・クラス設定</t>
    <rPh sb="0" eb="2">
      <t>ガクネン</t>
    </rPh>
    <rPh sb="6" eb="8">
      <t>セッテイ</t>
    </rPh>
    <phoneticPr fontId="2"/>
  </si>
  <si>
    <t>年</t>
    <rPh sb="0" eb="1">
      <t>ネン</t>
    </rPh>
    <phoneticPr fontId="2"/>
  </si>
  <si>
    <t>組</t>
    <rPh sb="0" eb="1">
      <t>クミ</t>
    </rPh>
    <phoneticPr fontId="2"/>
  </si>
  <si>
    <t>下の座席表に出席番号を入力してください。</t>
    <rPh sb="0" eb="1">
      <t>シタ</t>
    </rPh>
    <rPh sb="2" eb="5">
      <t>ザセキヒョウ</t>
    </rPh>
    <rPh sb="6" eb="8">
      <t>シュッセキ</t>
    </rPh>
    <rPh sb="8" eb="10">
      <t>バンゴウ</t>
    </rPh>
    <rPh sb="11" eb="13">
      <t>ニュウリョク</t>
    </rPh>
    <phoneticPr fontId="2"/>
  </si>
  <si>
    <t>教　卓</t>
    <rPh sb="0" eb="1">
      <t>キョウ</t>
    </rPh>
    <rPh sb="2" eb="3">
      <t>スグル</t>
    </rPh>
    <phoneticPr fontId="2"/>
  </si>
  <si>
    <t>教卓側から（自動入力）</t>
    <rPh sb="0" eb="3">
      <t>キョウタクガワ</t>
    </rPh>
    <rPh sb="6" eb="10">
      <t>ジドウニュウリョク</t>
    </rPh>
    <phoneticPr fontId="2"/>
  </si>
  <si>
    <r>
      <t>「座席設定」シートで編集するのは、</t>
    </r>
    <r>
      <rPr>
        <sz val="11"/>
        <color rgb="FFFFFF99"/>
        <rFont val="メイリオ"/>
        <family val="3"/>
        <charset val="128"/>
      </rPr>
      <t>■</t>
    </r>
    <r>
      <rPr>
        <sz val="11"/>
        <rFont val="メイリオ"/>
        <family val="3"/>
        <charset val="128"/>
      </rPr>
      <t>(黄色)のセルのみです。</t>
    </r>
    <rPh sb="1" eb="5">
      <t>ザセキセッテイ</t>
    </rPh>
    <rPh sb="10" eb="12">
      <t>ヘンシュウ</t>
    </rPh>
    <rPh sb="19" eb="21">
      <t>キイロ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</si>
</sst>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Meiryo UI"/>
      <family val="3"/>
      <charset val="128"/>
    </font>
    <font>
      <sz val="22"/>
      <name val="Meiryo UI"/>
      <family val="3"/>
      <charset val="128"/>
    </font>
    <font>
      <sz val="11"/>
      <name val="Meiryo UI"/>
      <family val="3"/>
      <charset val="128"/>
    </font>
    <font>
      <sz val="11"/>
      <color indexed="10"/>
      <name val="Meiryo UI"/>
      <family val="3"/>
      <charset val="128"/>
    </font>
    <font>
      <sz val="14"/>
      <name val="Meiryo UI"/>
      <family val="3"/>
      <charset val="128"/>
    </font>
    <font>
      <b/>
      <sz val="14"/>
      <color theme="0"/>
      <name val="Meiryo UI"/>
      <family val="3"/>
      <charset val="128"/>
    </font>
    <font>
      <sz val="10"/>
      <name val="Meiryo UI"/>
      <family val="3"/>
      <charset val="128"/>
    </font>
    <font>
      <b/>
      <sz val="14"/>
      <name val="Meiryo UI"/>
      <family val="3"/>
      <charset val="128"/>
    </font>
    <font>
      <b/>
      <sz val="16"/>
      <color rgb="FFC00000"/>
      <name val="Meiryo UI"/>
      <family val="3"/>
      <charset val="128"/>
    </font>
    <font>
      <u/>
      <sz val="16"/>
      <name val="Meiryo UI"/>
      <family val="3"/>
      <charset val="128"/>
    </font>
    <font>
      <b/>
      <sz val="10"/>
      <name val="Meiryo UI"/>
      <family val="3"/>
      <charset val="128"/>
    </font>
    <font>
      <sz val="11"/>
      <name val="メイリオ"/>
      <family val="3"/>
      <charset val="128"/>
    </font>
    <font>
      <b/>
      <sz val="11"/>
      <name val="メイリオ"/>
      <family val="3"/>
      <charset val="128"/>
    </font>
    <font>
      <b/>
      <sz val="11"/>
      <color rgb="FFFF0000"/>
      <name val="メイリオ"/>
      <family val="3"/>
      <charset val="128"/>
    </font>
    <font>
      <sz val="14"/>
      <name val="メイリオ"/>
      <family val="3"/>
      <charset val="128"/>
    </font>
    <font>
      <b/>
      <sz val="14"/>
      <name val="メイリオ"/>
      <family val="3"/>
      <charset val="128"/>
    </font>
    <font>
      <sz val="11"/>
      <color rgb="FFFFFF99"/>
      <name val="メイリオ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BE5D6"/>
        <bgColor indexed="64"/>
      </patternFill>
    </fill>
    <fill>
      <patternFill patternType="solid">
        <fgColor rgb="FFD7E7F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3" tint="-0.249977111117893"/>
      </left>
      <right/>
      <top style="medium">
        <color theme="3" tint="-0.249977111117893"/>
      </top>
      <bottom style="medium">
        <color theme="3" tint="-0.249977111117893"/>
      </bottom>
      <diagonal/>
    </border>
    <border>
      <left/>
      <right/>
      <top style="medium">
        <color theme="3" tint="-0.249977111117893"/>
      </top>
      <bottom style="medium">
        <color theme="3" tint="-0.249977111117893"/>
      </bottom>
      <diagonal/>
    </border>
    <border>
      <left/>
      <right style="medium">
        <color theme="3" tint="-0.249977111117893"/>
      </right>
      <top style="medium">
        <color theme="3" tint="-0.249977111117893"/>
      </top>
      <bottom style="medium">
        <color theme="3" tint="-0.24997711111789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theme="3"/>
      </left>
      <right/>
      <top style="medium">
        <color theme="3"/>
      </top>
      <bottom/>
      <diagonal/>
    </border>
    <border>
      <left/>
      <right/>
      <top style="medium">
        <color theme="3"/>
      </top>
      <bottom/>
      <diagonal/>
    </border>
    <border>
      <left/>
      <right style="medium">
        <color theme="3"/>
      </right>
      <top style="medium">
        <color theme="3"/>
      </top>
      <bottom/>
      <diagonal/>
    </border>
    <border>
      <left style="medium">
        <color theme="3"/>
      </left>
      <right/>
      <top/>
      <bottom/>
      <diagonal/>
    </border>
    <border>
      <left/>
      <right style="medium">
        <color theme="3"/>
      </right>
      <top/>
      <bottom/>
      <diagonal/>
    </border>
    <border>
      <left style="medium">
        <color theme="3"/>
      </left>
      <right/>
      <top/>
      <bottom style="medium">
        <color theme="3"/>
      </bottom>
      <diagonal/>
    </border>
    <border>
      <left/>
      <right/>
      <top/>
      <bottom style="medium">
        <color theme="3"/>
      </bottom>
      <diagonal/>
    </border>
    <border>
      <left/>
      <right style="medium">
        <color theme="3"/>
      </right>
      <top/>
      <bottom style="medium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/>
      <bottom/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dotted">
        <color theme="1"/>
      </top>
      <bottom style="thin">
        <color auto="1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1" fillId="0" borderId="0">
      <alignment vertical="center"/>
    </xf>
  </cellStyleXfs>
  <cellXfs count="90">
    <xf numFmtId="0" fontId="0" fillId="0" borderId="0" xfId="0"/>
    <xf numFmtId="0" fontId="5" fillId="0" borderId="0" xfId="0" applyFont="1"/>
    <xf numFmtId="0" fontId="5" fillId="2" borderId="0" xfId="0" applyFont="1" applyFill="1"/>
    <xf numFmtId="0" fontId="6" fillId="0" borderId="0" xfId="0" applyFont="1"/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0" fillId="2" borderId="17" xfId="0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6" fillId="2" borderId="21" xfId="0" applyFont="1" applyFill="1" applyBorder="1"/>
    <xf numFmtId="0" fontId="5" fillId="2" borderId="27" xfId="0" applyFont="1" applyFill="1" applyBorder="1"/>
    <xf numFmtId="0" fontId="5" fillId="2" borderId="22" xfId="0" applyFont="1" applyFill="1" applyBorder="1"/>
    <xf numFmtId="0" fontId="5" fillId="2" borderId="23" xfId="0" applyFont="1" applyFill="1" applyBorder="1"/>
    <xf numFmtId="0" fontId="5" fillId="2" borderId="24" xfId="0" applyFont="1" applyFill="1" applyBorder="1"/>
    <xf numFmtId="0" fontId="5" fillId="2" borderId="25" xfId="0" applyFont="1" applyFill="1" applyBorder="1"/>
    <xf numFmtId="0" fontId="5" fillId="2" borderId="28" xfId="0" applyFont="1" applyFill="1" applyBorder="1"/>
    <xf numFmtId="0" fontId="5" fillId="2" borderId="26" xfId="0" applyFont="1" applyFill="1" applyBorder="1"/>
    <xf numFmtId="0" fontId="7" fillId="0" borderId="7" xfId="0" applyFont="1" applyBorder="1" applyAlignment="1">
      <alignment vertical="center"/>
    </xf>
    <xf numFmtId="0" fontId="5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9" fillId="0" borderId="32" xfId="0" applyFont="1" applyBorder="1" applyAlignment="1">
      <alignment horizontal="center" vertical="center" shrinkToFit="1"/>
    </xf>
    <xf numFmtId="0" fontId="5" fillId="0" borderId="32" xfId="0" applyFont="1" applyBorder="1" applyAlignment="1">
      <alignment horizontal="center" vertical="center" shrinkToFit="1"/>
    </xf>
    <xf numFmtId="0" fontId="3" fillId="0" borderId="33" xfId="0" applyFont="1" applyBorder="1" applyAlignment="1">
      <alignment horizontal="center" vertical="center" shrinkToFit="1"/>
    </xf>
    <xf numFmtId="0" fontId="5" fillId="0" borderId="33" xfId="0" applyFont="1" applyBorder="1" applyAlignment="1">
      <alignment horizontal="center" vertical="center" shrinkToFit="1"/>
    </xf>
    <xf numFmtId="0" fontId="12" fillId="0" borderId="0" xfId="0" applyFont="1" applyAlignment="1">
      <alignment horizontal="center" vertical="center" shrinkToFit="1"/>
    </xf>
    <xf numFmtId="0" fontId="9" fillId="5" borderId="1" xfId="0" applyFont="1" applyFill="1" applyBorder="1" applyAlignment="1">
      <alignment horizontal="center" vertical="center"/>
    </xf>
    <xf numFmtId="0" fontId="9" fillId="5" borderId="17" xfId="0" applyFont="1" applyFill="1" applyBorder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4" fillId="0" borderId="0" xfId="0" applyFont="1"/>
    <xf numFmtId="0" fontId="15" fillId="4" borderId="0" xfId="0" applyFont="1" applyFill="1" applyAlignment="1">
      <alignment horizontal="center"/>
    </xf>
    <xf numFmtId="0" fontId="15" fillId="0" borderId="0" xfId="0" applyFont="1" applyAlignment="1">
      <alignment horizontal="center" vertical="top"/>
    </xf>
    <xf numFmtId="0" fontId="15" fillId="0" borderId="0" xfId="0" applyFont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5" fillId="3" borderId="0" xfId="0" applyFont="1" applyFill="1" applyAlignment="1">
      <alignment horizontal="center"/>
    </xf>
    <xf numFmtId="0" fontId="14" fillId="0" borderId="0" xfId="0" applyFont="1" applyAlignment="1">
      <alignment wrapText="1"/>
    </xf>
    <xf numFmtId="0" fontId="14" fillId="4" borderId="0" xfId="0" applyFont="1" applyFill="1" applyAlignment="1">
      <alignment wrapText="1"/>
    </xf>
    <xf numFmtId="0" fontId="14" fillId="3" borderId="0" xfId="0" applyFont="1" applyFill="1" applyAlignment="1">
      <alignment wrapText="1"/>
    </xf>
    <xf numFmtId="0" fontId="14" fillId="4" borderId="0" xfId="0" applyFont="1" applyFill="1" applyAlignment="1">
      <alignment vertical="top"/>
    </xf>
    <xf numFmtId="0" fontId="14" fillId="3" borderId="0" xfId="0" applyFont="1" applyFill="1" applyAlignment="1">
      <alignment vertical="top"/>
    </xf>
    <xf numFmtId="0" fontId="7" fillId="6" borderId="34" xfId="0" applyFont="1" applyFill="1" applyBorder="1" applyAlignment="1">
      <alignment horizontal="center" vertical="center"/>
    </xf>
    <xf numFmtId="0" fontId="16" fillId="0" borderId="0" xfId="0" applyFont="1" applyAlignment="1">
      <alignment wrapText="1"/>
    </xf>
    <xf numFmtId="0" fontId="15" fillId="5" borderId="0" xfId="0" applyFont="1" applyFill="1" applyAlignment="1">
      <alignment horizontal="center"/>
    </xf>
    <xf numFmtId="0" fontId="14" fillId="5" borderId="0" xfId="0" applyFont="1" applyFill="1" applyAlignment="1">
      <alignment vertical="top"/>
    </xf>
    <xf numFmtId="0" fontId="14" fillId="5" borderId="0" xfId="0" applyFont="1" applyFill="1" applyAlignment="1">
      <alignment wrapText="1"/>
    </xf>
    <xf numFmtId="0" fontId="17" fillId="0" borderId="0" xfId="0" applyFont="1"/>
    <xf numFmtId="0" fontId="18" fillId="0" borderId="0" xfId="0" applyFont="1"/>
    <xf numFmtId="0" fontId="5" fillId="8" borderId="12" xfId="0" applyFont="1" applyFill="1" applyBorder="1"/>
    <xf numFmtId="0" fontId="6" fillId="8" borderId="12" xfId="0" applyFont="1" applyFill="1" applyBorder="1"/>
    <xf numFmtId="0" fontId="5" fillId="8" borderId="14" xfId="0" applyFont="1" applyFill="1" applyBorder="1"/>
    <xf numFmtId="0" fontId="6" fillId="8" borderId="0" xfId="0" applyFont="1" applyFill="1"/>
    <xf numFmtId="0" fontId="5" fillId="8" borderId="0" xfId="0" applyFont="1" applyFill="1"/>
    <xf numFmtId="0" fontId="7" fillId="8" borderId="0" xfId="0" applyFont="1" applyFill="1" applyAlignment="1">
      <alignment horizontal="center" vertical="center"/>
    </xf>
    <xf numFmtId="0" fontId="7" fillId="8" borderId="0" xfId="0" applyFont="1" applyFill="1" applyAlignment="1">
      <alignment vertical="center"/>
    </xf>
    <xf numFmtId="0" fontId="5" fillId="8" borderId="15" xfId="0" applyFont="1" applyFill="1" applyBorder="1"/>
    <xf numFmtId="0" fontId="6" fillId="8" borderId="13" xfId="0" applyFont="1" applyFill="1" applyBorder="1"/>
    <xf numFmtId="0" fontId="5" fillId="8" borderId="13" xfId="0" applyFont="1" applyFill="1" applyBorder="1"/>
    <xf numFmtId="0" fontId="5" fillId="8" borderId="16" xfId="0" applyFont="1" applyFill="1" applyBorder="1"/>
    <xf numFmtId="0" fontId="10" fillId="2" borderId="18" xfId="0" applyFont="1" applyFill="1" applyBorder="1" applyAlignment="1">
      <alignment horizontal="center" vertical="center"/>
    </xf>
    <xf numFmtId="0" fontId="10" fillId="2" borderId="19" xfId="0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7" fillId="6" borderId="6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/>
    </xf>
    <xf numFmtId="0" fontId="8" fillId="7" borderId="18" xfId="0" applyFont="1" applyFill="1" applyBorder="1" applyAlignment="1">
      <alignment horizontal="center" vertical="center"/>
    </xf>
    <xf numFmtId="0" fontId="8" fillId="7" borderId="19" xfId="0" applyFont="1" applyFill="1" applyBorder="1" applyAlignment="1">
      <alignment horizontal="center" vertical="center"/>
    </xf>
    <xf numFmtId="0" fontId="8" fillId="7" borderId="20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2" borderId="29" xfId="0" applyFont="1" applyFill="1" applyBorder="1" applyAlignment="1">
      <alignment horizontal="center" vertical="center"/>
    </xf>
    <xf numFmtId="0" fontId="11" fillId="2" borderId="30" xfId="0" applyFont="1" applyFill="1" applyBorder="1" applyAlignment="1">
      <alignment horizontal="center" vertical="center"/>
    </xf>
    <xf numFmtId="0" fontId="11" fillId="2" borderId="31" xfId="0" applyFont="1" applyFill="1" applyBorder="1" applyAlignment="1">
      <alignment horizontal="center" vertical="center"/>
    </xf>
    <xf numFmtId="0" fontId="5" fillId="0" borderId="32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 shrinkToFit="1"/>
    </xf>
    <xf numFmtId="0" fontId="12" fillId="0" borderId="0" xfId="0" applyFont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3" fillId="0" borderId="32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shrinkToFit="1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168"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  <dxf>
      <fill>
        <patternFill>
          <bgColor rgb="FFD7E7F5"/>
        </patternFill>
      </fill>
    </dxf>
    <dxf>
      <fill>
        <patternFill>
          <bgColor rgb="FFFBE5D6"/>
        </patternFill>
      </fill>
    </dxf>
  </dxfs>
  <tableStyles count="0" defaultTableStyle="TableStyleMedium9" defaultPivotStyle="PivotStyleLight16"/>
  <colors>
    <mruColors>
      <color rgb="FFFFFF99"/>
      <color rgb="FFFFFFCC"/>
      <color rgb="FFF5BC95"/>
      <color rgb="FFD7E7F5"/>
      <color rgb="FFFBE5D6"/>
      <color rgb="FFFF99FF"/>
      <color rgb="FF3366FF"/>
      <color rgb="FFFFCCFF"/>
      <color rgb="FFDAEE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2</xdr:row>
      <xdr:rowOff>107950</xdr:rowOff>
    </xdr:from>
    <xdr:to>
      <xdr:col>8</xdr:col>
      <xdr:colOff>323850</xdr:colOff>
      <xdr:row>9</xdr:row>
      <xdr:rowOff>164458</xdr:rowOff>
    </xdr:to>
    <xdr:grpSp>
      <xdr:nvGrpSpPr>
        <xdr:cNvPr id="6" name="グループ化 5">
          <a:extLst>
            <a:ext uri="{FF2B5EF4-FFF2-40B4-BE49-F238E27FC236}">
              <a16:creationId xmlns:a16="http://schemas.microsoft.com/office/drawing/2014/main" id="{A6EBBD30-C6D4-4FB0-8303-566B6F7C2994}"/>
            </a:ext>
          </a:extLst>
        </xdr:cNvPr>
        <xdr:cNvGrpSpPr/>
      </xdr:nvGrpSpPr>
      <xdr:grpSpPr>
        <a:xfrm>
          <a:off x="4400550" y="533400"/>
          <a:ext cx="3352800" cy="2088508"/>
          <a:chOff x="7620000" y="629292"/>
          <a:chExt cx="3352800" cy="2088508"/>
        </a:xfrm>
      </xdr:grpSpPr>
      <xdr:grpSp>
        <xdr:nvGrpSpPr>
          <xdr:cNvPr id="7" name="グループ化 6">
            <a:extLst>
              <a:ext uri="{FF2B5EF4-FFF2-40B4-BE49-F238E27FC236}">
                <a16:creationId xmlns:a16="http://schemas.microsoft.com/office/drawing/2014/main" id="{FDC9483C-0EC4-0D87-86D5-0E893AC2A9E2}"/>
              </a:ext>
            </a:extLst>
          </xdr:cNvPr>
          <xdr:cNvGrpSpPr/>
        </xdr:nvGrpSpPr>
        <xdr:grpSpPr>
          <a:xfrm>
            <a:off x="7620000" y="629292"/>
            <a:ext cx="3064061" cy="1771008"/>
            <a:chOff x="7620000" y="629292"/>
            <a:chExt cx="3064061" cy="1771008"/>
          </a:xfrm>
        </xdr:grpSpPr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E31C9F4C-2AF9-07D9-5AFF-9C5B6CA8457C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7620000" y="629292"/>
              <a:ext cx="3064061" cy="1771008"/>
            </a:xfrm>
            <a:prstGeom prst="rect">
              <a:avLst/>
            </a:prstGeom>
          </xdr:spPr>
        </xdr:pic>
        <xdr:sp macro="" textlink="">
          <xdr:nvSpPr>
            <xdr:cNvPr id="26" name="四角形: 角を丸くする 25">
              <a:extLst>
                <a:ext uri="{FF2B5EF4-FFF2-40B4-BE49-F238E27FC236}">
                  <a16:creationId xmlns:a16="http://schemas.microsoft.com/office/drawing/2014/main" id="{0A773F2D-3C04-2B6F-EC51-3DC5AD641159}"/>
                </a:ext>
              </a:extLst>
            </xdr:cNvPr>
            <xdr:cNvSpPr/>
          </xdr:nvSpPr>
          <xdr:spPr bwMode="auto">
            <a:xfrm>
              <a:off x="7673975" y="1009650"/>
              <a:ext cx="1165225" cy="1174751"/>
            </a:xfrm>
            <a:prstGeom prst="roundRect">
              <a:avLst>
                <a:gd name="adj" fmla="val 4472"/>
              </a:avLst>
            </a:prstGeom>
            <a:noFill/>
            <a:ln w="19050" cap="flat" cmpd="sng" algn="ctr">
              <a:solidFill>
                <a:srgbClr val="F5BC95"/>
              </a:solidFill>
              <a:prstDash val="solid"/>
              <a:round/>
              <a:headEnd type="none" w="med" len="med"/>
              <a:tailEnd type="none" w="med" len="med"/>
            </a:ln>
            <a:effectLst/>
          </xdr:spPr>
          <xdr:txBody>
            <a:bodyPr vertOverflow="clip" wrap="square" lIns="18288" tIns="0" rIns="0" bIns="0" rtlCol="0" anchor="ctr" upright="1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7" name="四角形: 角を丸くする 26">
              <a:extLst>
                <a:ext uri="{FF2B5EF4-FFF2-40B4-BE49-F238E27FC236}">
                  <a16:creationId xmlns:a16="http://schemas.microsoft.com/office/drawing/2014/main" id="{99CDC4C0-8730-221B-57F2-515E19FE9616}"/>
                </a:ext>
              </a:extLst>
            </xdr:cNvPr>
            <xdr:cNvSpPr/>
          </xdr:nvSpPr>
          <xdr:spPr bwMode="auto">
            <a:xfrm>
              <a:off x="9413875" y="1019175"/>
              <a:ext cx="479425" cy="739776"/>
            </a:xfrm>
            <a:prstGeom prst="roundRect">
              <a:avLst>
                <a:gd name="adj" fmla="val 4472"/>
              </a:avLst>
            </a:prstGeom>
            <a:noFill/>
            <a:ln w="19050" cap="flat" cmpd="sng" algn="ctr">
              <a:solidFill>
                <a:srgbClr val="F5BC95"/>
              </a:solidFill>
              <a:prstDash val="solid"/>
              <a:round/>
              <a:headEnd type="none" w="med" len="med"/>
              <a:tailEnd type="none" w="med" len="med"/>
            </a:ln>
            <a:effectLst/>
          </xdr:spPr>
          <xdr:txBody>
            <a:bodyPr vertOverflow="clip" wrap="square" lIns="18288" tIns="0" rIns="0" bIns="0" rtlCol="0" anchor="ctr" upright="1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2" name="吹き出し: 線 11">
            <a:extLst>
              <a:ext uri="{FF2B5EF4-FFF2-40B4-BE49-F238E27FC236}">
                <a16:creationId xmlns:a16="http://schemas.microsoft.com/office/drawing/2014/main" id="{CBE92E83-A8E7-3CFC-5540-29A182124628}"/>
              </a:ext>
            </a:extLst>
          </xdr:cNvPr>
          <xdr:cNvSpPr/>
        </xdr:nvSpPr>
        <xdr:spPr bwMode="auto">
          <a:xfrm>
            <a:off x="7772400" y="2438400"/>
            <a:ext cx="1397000" cy="279400"/>
          </a:xfrm>
          <a:prstGeom prst="borderCallout1">
            <a:avLst>
              <a:gd name="adj1" fmla="val -10271"/>
              <a:gd name="adj2" fmla="val 25000"/>
              <a:gd name="adj3" fmla="val -146794"/>
              <a:gd name="adj4" fmla="val 17245"/>
            </a:avLst>
          </a:prstGeom>
          <a:solidFill>
            <a:schemeClr val="accent6">
              <a:lumMod val="20000"/>
              <a:lumOff val="80000"/>
            </a:schemeClr>
          </a:solidFill>
          <a:ln w="19050" cap="flat" cmpd="sng" algn="ctr">
            <a:solidFill>
              <a:schemeClr val="accent6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/>
          <a:lstStyle/>
          <a:p>
            <a:pPr algn="ctr"/>
            <a:r>
              <a:rPr kumimoji="1" lang="ja-JP" altLang="en-US" sz="1100">
                <a:latin typeface="メイリオ" panose="020B0604030504040204" pitchFamily="50" charset="-128"/>
                <a:ea typeface="メイリオ" panose="020B0604030504040204" pitchFamily="50" charset="-128"/>
              </a:rPr>
              <a:t>①名簿を貼り付ける</a:t>
            </a:r>
          </a:p>
        </xdr:txBody>
      </xdr:sp>
      <xdr:sp macro="" textlink="">
        <xdr:nvSpPr>
          <xdr:cNvPr id="14" name="吹き出し: 線 13">
            <a:extLst>
              <a:ext uri="{FF2B5EF4-FFF2-40B4-BE49-F238E27FC236}">
                <a16:creationId xmlns:a16="http://schemas.microsoft.com/office/drawing/2014/main" id="{B2E6A8D8-5A81-35C7-EAF1-649F559BAD72}"/>
              </a:ext>
            </a:extLst>
          </xdr:cNvPr>
          <xdr:cNvSpPr/>
        </xdr:nvSpPr>
        <xdr:spPr bwMode="auto">
          <a:xfrm>
            <a:off x="9328150" y="2432050"/>
            <a:ext cx="1644650" cy="279400"/>
          </a:xfrm>
          <a:prstGeom prst="borderCallout1">
            <a:avLst>
              <a:gd name="adj1" fmla="val -10271"/>
              <a:gd name="adj2" fmla="val 25000"/>
              <a:gd name="adj3" fmla="val -292248"/>
              <a:gd name="adj4" fmla="val 17997"/>
            </a:avLst>
          </a:prstGeom>
          <a:solidFill>
            <a:schemeClr val="accent6">
              <a:lumMod val="20000"/>
              <a:lumOff val="80000"/>
            </a:schemeClr>
          </a:solidFill>
          <a:ln w="19050" cap="flat" cmpd="sng" algn="ctr">
            <a:solidFill>
              <a:schemeClr val="accent6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/>
          <a:lstStyle/>
          <a:p>
            <a:pPr algn="ctr"/>
            <a:r>
              <a:rPr kumimoji="1" lang="ja-JP" altLang="en-US" sz="1100">
                <a:latin typeface="メイリオ" panose="020B0604030504040204" pitchFamily="50" charset="-128"/>
                <a:ea typeface="メイリオ" panose="020B0604030504040204" pitchFamily="50" charset="-128"/>
              </a:rPr>
              <a:t>②学年、クラスを入力</a:t>
            </a:r>
          </a:p>
        </xdr:txBody>
      </xdr:sp>
    </xdr:grpSp>
    <xdr:clientData/>
  </xdr:twoCellAnchor>
  <xdr:twoCellAnchor>
    <xdr:from>
      <xdr:col>3</xdr:col>
      <xdr:colOff>120650</xdr:colOff>
      <xdr:row>11</xdr:row>
      <xdr:rowOff>12701</xdr:rowOff>
    </xdr:from>
    <xdr:to>
      <xdr:col>10</xdr:col>
      <xdr:colOff>355601</xdr:colOff>
      <xdr:row>19</xdr:row>
      <xdr:rowOff>171450</xdr:rowOff>
    </xdr:to>
    <xdr:grpSp>
      <xdr:nvGrpSpPr>
        <xdr:cNvPr id="28" name="グループ化 27">
          <a:extLst>
            <a:ext uri="{FF2B5EF4-FFF2-40B4-BE49-F238E27FC236}">
              <a16:creationId xmlns:a16="http://schemas.microsoft.com/office/drawing/2014/main" id="{C1133CF8-E2A1-446C-9994-CDBFB5701D44}"/>
            </a:ext>
          </a:extLst>
        </xdr:cNvPr>
        <xdr:cNvGrpSpPr/>
      </xdr:nvGrpSpPr>
      <xdr:grpSpPr>
        <a:xfrm>
          <a:off x="4406900" y="2914651"/>
          <a:ext cx="4635501" cy="2603499"/>
          <a:chOff x="7753349" y="2908301"/>
          <a:chExt cx="4635501" cy="2139949"/>
        </a:xfrm>
      </xdr:grpSpPr>
      <xdr:pic>
        <xdr:nvPicPr>
          <xdr:cNvPr id="29" name="図 28">
            <a:extLst>
              <a:ext uri="{FF2B5EF4-FFF2-40B4-BE49-F238E27FC236}">
                <a16:creationId xmlns:a16="http://schemas.microsoft.com/office/drawing/2014/main" id="{1948C669-FEFF-94D2-529B-64E7ACA03CA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53349" y="2908301"/>
            <a:ext cx="3070781" cy="1758951"/>
          </a:xfrm>
          <a:prstGeom prst="rect">
            <a:avLst/>
          </a:prstGeom>
        </xdr:spPr>
      </xdr:pic>
      <xdr:sp macro="" textlink="">
        <xdr:nvSpPr>
          <xdr:cNvPr id="30" name="吹き出し: 線 29">
            <a:extLst>
              <a:ext uri="{FF2B5EF4-FFF2-40B4-BE49-F238E27FC236}">
                <a16:creationId xmlns:a16="http://schemas.microsoft.com/office/drawing/2014/main" id="{91A1D8C1-ED18-443E-9FA0-4E8DDFB6C8DE}"/>
              </a:ext>
            </a:extLst>
          </xdr:cNvPr>
          <xdr:cNvSpPr/>
        </xdr:nvSpPr>
        <xdr:spPr bwMode="auto">
          <a:xfrm>
            <a:off x="7772400" y="4768850"/>
            <a:ext cx="1701800" cy="262280"/>
          </a:xfrm>
          <a:prstGeom prst="borderCallout1">
            <a:avLst>
              <a:gd name="adj1" fmla="val -10271"/>
              <a:gd name="adj2" fmla="val 25000"/>
              <a:gd name="adj3" fmla="val -146794"/>
              <a:gd name="adj4" fmla="val 17245"/>
            </a:avLst>
          </a:prstGeom>
          <a:solidFill>
            <a:schemeClr val="accent6">
              <a:lumMod val="20000"/>
              <a:lumOff val="80000"/>
            </a:schemeClr>
          </a:solidFill>
          <a:ln w="19050" cap="flat" cmpd="sng" algn="ctr">
            <a:solidFill>
              <a:schemeClr val="accent6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/>
          <a:lstStyle/>
          <a:p>
            <a:pPr algn="ctr"/>
            <a:r>
              <a:rPr kumimoji="1" lang="ja-JP" altLang="en-US" sz="1050">
                <a:latin typeface="メイリオ" panose="020B0604030504040204" pitchFamily="50" charset="-128"/>
                <a:ea typeface="メイリオ" panose="020B0604030504040204" pitchFamily="50" charset="-128"/>
              </a:rPr>
              <a:t>①名簿が自動で反映される</a:t>
            </a:r>
            <a:endParaRPr kumimoji="1" lang="en-US" altLang="ja-JP" sz="1050">
              <a:latin typeface="メイリオ" panose="020B0604030504040204" pitchFamily="50" charset="-128"/>
              <a:ea typeface="メイリオ" panose="020B0604030504040204" pitchFamily="50" charset="-128"/>
            </a:endParaRPr>
          </a:p>
        </xdr:txBody>
      </xdr:sp>
      <xdr:sp macro="" textlink="">
        <xdr:nvSpPr>
          <xdr:cNvPr id="31" name="四角形: 角を丸くする 30">
            <a:extLst>
              <a:ext uri="{FF2B5EF4-FFF2-40B4-BE49-F238E27FC236}">
                <a16:creationId xmlns:a16="http://schemas.microsoft.com/office/drawing/2014/main" id="{C1F6C720-DDCA-8DD2-1ED4-E5F48246F1C9}"/>
              </a:ext>
            </a:extLst>
          </xdr:cNvPr>
          <xdr:cNvSpPr/>
        </xdr:nvSpPr>
        <xdr:spPr bwMode="auto">
          <a:xfrm>
            <a:off x="7791451" y="3200400"/>
            <a:ext cx="641350" cy="1257300"/>
          </a:xfrm>
          <a:prstGeom prst="roundRect">
            <a:avLst>
              <a:gd name="adj" fmla="val 4472"/>
            </a:avLst>
          </a:prstGeom>
          <a:noFill/>
          <a:ln w="19050" cap="flat" cmpd="sng" algn="ctr">
            <a:solidFill>
              <a:srgbClr val="F5BC95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2" name="四角形: 角を丸くする 31">
            <a:extLst>
              <a:ext uri="{FF2B5EF4-FFF2-40B4-BE49-F238E27FC236}">
                <a16:creationId xmlns:a16="http://schemas.microsoft.com/office/drawing/2014/main" id="{949A8D75-21CB-75C1-1716-4448F1F4CE45}"/>
              </a:ext>
            </a:extLst>
          </xdr:cNvPr>
          <xdr:cNvSpPr/>
        </xdr:nvSpPr>
        <xdr:spPr bwMode="auto">
          <a:xfrm>
            <a:off x="8718550" y="3168651"/>
            <a:ext cx="368300" cy="101600"/>
          </a:xfrm>
          <a:prstGeom prst="roundRect">
            <a:avLst>
              <a:gd name="adj" fmla="val 4472"/>
            </a:avLst>
          </a:prstGeom>
          <a:noFill/>
          <a:ln w="19050" cap="flat" cmpd="sng" algn="ctr">
            <a:solidFill>
              <a:srgbClr val="F5BC95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3" name="吹き出し: 線 32">
            <a:extLst>
              <a:ext uri="{FF2B5EF4-FFF2-40B4-BE49-F238E27FC236}">
                <a16:creationId xmlns:a16="http://schemas.microsoft.com/office/drawing/2014/main" id="{8BADA5AA-DD4C-63C7-8140-294A6D7D4968}"/>
              </a:ext>
            </a:extLst>
          </xdr:cNvPr>
          <xdr:cNvSpPr/>
        </xdr:nvSpPr>
        <xdr:spPr bwMode="auto">
          <a:xfrm>
            <a:off x="9563100" y="4768850"/>
            <a:ext cx="1485900" cy="279400"/>
          </a:xfrm>
          <a:prstGeom prst="borderCallout1">
            <a:avLst>
              <a:gd name="adj1" fmla="val -10271"/>
              <a:gd name="adj2" fmla="val 25000"/>
              <a:gd name="adj3" fmla="val -324066"/>
              <a:gd name="adj4" fmla="val -35393"/>
            </a:avLst>
          </a:prstGeom>
          <a:solidFill>
            <a:schemeClr val="accent6">
              <a:lumMod val="20000"/>
              <a:lumOff val="80000"/>
            </a:schemeClr>
          </a:solidFill>
          <a:ln w="19050" cap="flat" cmpd="sng" algn="ctr">
            <a:solidFill>
              <a:schemeClr val="accent6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/>
          <a:lstStyle/>
          <a:p>
            <a:pPr algn="ctr"/>
            <a:r>
              <a:rPr kumimoji="1" lang="ja-JP" altLang="en-US" sz="1050">
                <a:latin typeface="メイリオ" panose="020B0604030504040204" pitchFamily="50" charset="-128"/>
                <a:ea typeface="メイリオ" panose="020B0604030504040204" pitchFamily="50" charset="-128"/>
              </a:rPr>
              <a:t>③出席番号を入力</a:t>
            </a:r>
            <a:endParaRPr kumimoji="1" lang="en-US" altLang="ja-JP" sz="1050">
              <a:latin typeface="メイリオ" panose="020B0604030504040204" pitchFamily="50" charset="-128"/>
              <a:ea typeface="メイリオ" panose="020B0604030504040204" pitchFamily="50" charset="-128"/>
            </a:endParaRPr>
          </a:p>
        </xdr:txBody>
      </xdr:sp>
      <xdr:sp macro="" textlink="">
        <xdr:nvSpPr>
          <xdr:cNvPr id="34" name="吹き出し: 線 33">
            <a:extLst>
              <a:ext uri="{FF2B5EF4-FFF2-40B4-BE49-F238E27FC236}">
                <a16:creationId xmlns:a16="http://schemas.microsoft.com/office/drawing/2014/main" id="{B4EC7339-3533-0D0A-5AD5-905680C1E23A}"/>
              </a:ext>
            </a:extLst>
          </xdr:cNvPr>
          <xdr:cNvSpPr/>
        </xdr:nvSpPr>
        <xdr:spPr bwMode="auto">
          <a:xfrm>
            <a:off x="10922000" y="4013200"/>
            <a:ext cx="1466850" cy="279400"/>
          </a:xfrm>
          <a:prstGeom prst="borderCallout1">
            <a:avLst>
              <a:gd name="adj1" fmla="val -10271"/>
              <a:gd name="adj2" fmla="val 25000"/>
              <a:gd name="adj3" fmla="val -280885"/>
              <a:gd name="adj4" fmla="val -135381"/>
            </a:avLst>
          </a:prstGeom>
          <a:solidFill>
            <a:schemeClr val="accent6">
              <a:lumMod val="20000"/>
              <a:lumOff val="80000"/>
            </a:schemeClr>
          </a:solidFill>
          <a:ln w="19050" cap="flat" cmpd="sng" algn="ctr">
            <a:solidFill>
              <a:schemeClr val="accent6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/>
          <a:lstStyle/>
          <a:p>
            <a:pPr algn="ctr"/>
            <a:r>
              <a:rPr kumimoji="1" lang="ja-JP" altLang="en-US" sz="1050">
                <a:latin typeface="メイリオ" panose="020B0604030504040204" pitchFamily="50" charset="-128"/>
                <a:ea typeface="メイリオ" panose="020B0604030504040204" pitchFamily="50" charset="-128"/>
              </a:rPr>
              <a:t>②学年、クラスを選択</a:t>
            </a:r>
            <a:endParaRPr kumimoji="1" lang="en-US" altLang="ja-JP" sz="1050">
              <a:latin typeface="メイリオ" panose="020B0604030504040204" pitchFamily="50" charset="-128"/>
              <a:ea typeface="メイリオ" panose="020B0604030504040204" pitchFamily="50" charset="-128"/>
            </a:endParaRPr>
          </a:p>
        </xdr:txBody>
      </xdr:sp>
      <xdr:sp macro="" textlink="">
        <xdr:nvSpPr>
          <xdr:cNvPr id="35" name="四角形: 角を丸くする 34">
            <a:extLst>
              <a:ext uri="{FF2B5EF4-FFF2-40B4-BE49-F238E27FC236}">
                <a16:creationId xmlns:a16="http://schemas.microsoft.com/office/drawing/2014/main" id="{50765097-C566-20FD-8E2B-8228F13A1613}"/>
              </a:ext>
            </a:extLst>
          </xdr:cNvPr>
          <xdr:cNvSpPr/>
        </xdr:nvSpPr>
        <xdr:spPr bwMode="auto">
          <a:xfrm>
            <a:off x="8486774" y="3536950"/>
            <a:ext cx="714376" cy="781050"/>
          </a:xfrm>
          <a:prstGeom prst="roundRect">
            <a:avLst>
              <a:gd name="adj" fmla="val 4472"/>
            </a:avLst>
          </a:prstGeom>
          <a:noFill/>
          <a:ln w="19050" cap="flat" cmpd="sng" algn="ctr">
            <a:solidFill>
              <a:srgbClr val="F5BC95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3</xdr:col>
      <xdr:colOff>114300</xdr:colOff>
      <xdr:row>27</xdr:row>
      <xdr:rowOff>63500</xdr:rowOff>
    </xdr:from>
    <xdr:to>
      <xdr:col>8</xdr:col>
      <xdr:colOff>38100</xdr:colOff>
      <xdr:row>35</xdr:row>
      <xdr:rowOff>126755</xdr:rowOff>
    </xdr:to>
    <xdr:grpSp>
      <xdr:nvGrpSpPr>
        <xdr:cNvPr id="36" name="グループ化 35">
          <a:extLst>
            <a:ext uri="{FF2B5EF4-FFF2-40B4-BE49-F238E27FC236}">
              <a16:creationId xmlns:a16="http://schemas.microsoft.com/office/drawing/2014/main" id="{8688AF2A-F7A7-402D-A6A4-92B62DEA2A5B}"/>
            </a:ext>
          </a:extLst>
        </xdr:cNvPr>
        <xdr:cNvGrpSpPr/>
      </xdr:nvGrpSpPr>
      <xdr:grpSpPr>
        <a:xfrm>
          <a:off x="4400550" y="7410450"/>
          <a:ext cx="3067050" cy="2508005"/>
          <a:chOff x="4432300" y="7308850"/>
          <a:chExt cx="3067050" cy="2508005"/>
        </a:xfrm>
      </xdr:grpSpPr>
      <xdr:grpSp>
        <xdr:nvGrpSpPr>
          <xdr:cNvPr id="37" name="グループ化 36">
            <a:extLst>
              <a:ext uri="{FF2B5EF4-FFF2-40B4-BE49-F238E27FC236}">
                <a16:creationId xmlns:a16="http://schemas.microsoft.com/office/drawing/2014/main" id="{E55394DE-5ADE-D80F-9851-5DA4E1A50AD1}"/>
              </a:ext>
            </a:extLst>
          </xdr:cNvPr>
          <xdr:cNvGrpSpPr/>
        </xdr:nvGrpSpPr>
        <xdr:grpSpPr>
          <a:xfrm>
            <a:off x="4432300" y="7698965"/>
            <a:ext cx="3067050" cy="1756768"/>
            <a:chOff x="8280400" y="6435068"/>
            <a:chExt cx="5251450" cy="3007965"/>
          </a:xfrm>
        </xdr:grpSpPr>
        <xdr:pic>
          <xdr:nvPicPr>
            <xdr:cNvPr id="40" name="図 39">
              <a:extLst>
                <a:ext uri="{FF2B5EF4-FFF2-40B4-BE49-F238E27FC236}">
                  <a16:creationId xmlns:a16="http://schemas.microsoft.com/office/drawing/2014/main" id="{1AA85E48-5C67-F249-C666-E3D69FAEF6C0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8280400" y="6435068"/>
              <a:ext cx="5251450" cy="3007965"/>
            </a:xfrm>
            <a:prstGeom prst="rect">
              <a:avLst/>
            </a:prstGeom>
          </xdr:spPr>
        </xdr:pic>
        <xdr:sp macro="" textlink="">
          <xdr:nvSpPr>
            <xdr:cNvPr id="41" name="四角形: 角を丸くする 40">
              <a:extLst>
                <a:ext uri="{FF2B5EF4-FFF2-40B4-BE49-F238E27FC236}">
                  <a16:creationId xmlns:a16="http://schemas.microsoft.com/office/drawing/2014/main" id="{3A5984EC-D922-A029-6793-E586E781DD5D}"/>
                </a:ext>
              </a:extLst>
            </xdr:cNvPr>
            <xdr:cNvSpPr/>
          </xdr:nvSpPr>
          <xdr:spPr bwMode="auto">
            <a:xfrm>
              <a:off x="9010650" y="6826250"/>
              <a:ext cx="247650" cy="158750"/>
            </a:xfrm>
            <a:prstGeom prst="roundRect">
              <a:avLst>
                <a:gd name="adj" fmla="val 4472"/>
              </a:avLst>
            </a:prstGeom>
            <a:noFill/>
            <a:ln w="19050" cap="flat" cmpd="sng" algn="ctr">
              <a:solidFill>
                <a:srgbClr val="F5BC95"/>
              </a:solidFill>
              <a:prstDash val="solid"/>
              <a:round/>
              <a:headEnd type="none" w="med" len="med"/>
              <a:tailEnd type="none" w="med" len="med"/>
            </a:ln>
            <a:effectLst/>
          </xdr:spPr>
          <xdr:txBody>
            <a:bodyPr vertOverflow="clip" wrap="square" lIns="18288" tIns="0" rIns="0" bIns="0" rtlCol="0" anchor="ctr" upright="1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2" name="四角形: 角を丸くする 41">
              <a:extLst>
                <a:ext uri="{FF2B5EF4-FFF2-40B4-BE49-F238E27FC236}">
                  <a16:creationId xmlns:a16="http://schemas.microsoft.com/office/drawing/2014/main" id="{A0C3FB49-E968-48F3-3352-3BF7B0035F3E}"/>
                </a:ext>
              </a:extLst>
            </xdr:cNvPr>
            <xdr:cNvSpPr/>
          </xdr:nvSpPr>
          <xdr:spPr bwMode="auto">
            <a:xfrm>
              <a:off x="9036050" y="7505700"/>
              <a:ext cx="443568" cy="142875"/>
            </a:xfrm>
            <a:prstGeom prst="roundRect">
              <a:avLst>
                <a:gd name="adj" fmla="val 4472"/>
              </a:avLst>
            </a:prstGeom>
            <a:noFill/>
            <a:ln w="19050" cap="flat" cmpd="sng" algn="ctr">
              <a:solidFill>
                <a:srgbClr val="F5BC95"/>
              </a:solidFill>
              <a:prstDash val="solid"/>
              <a:round/>
              <a:headEnd type="none" w="med" len="med"/>
              <a:tailEnd type="none" w="med" len="med"/>
            </a:ln>
            <a:effectLst/>
          </xdr:spPr>
          <xdr:txBody>
            <a:bodyPr vertOverflow="clip" wrap="square" lIns="18288" tIns="0" rIns="0" bIns="0" rtlCol="0" anchor="ctr" upright="1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3" name="四角形: 角を丸くする 42">
              <a:extLst>
                <a:ext uri="{FF2B5EF4-FFF2-40B4-BE49-F238E27FC236}">
                  <a16:creationId xmlns:a16="http://schemas.microsoft.com/office/drawing/2014/main" id="{01A96136-004F-6499-4B5A-8D6F676EB62A}"/>
                </a:ext>
              </a:extLst>
            </xdr:cNvPr>
            <xdr:cNvSpPr/>
          </xdr:nvSpPr>
          <xdr:spPr bwMode="auto">
            <a:xfrm>
              <a:off x="8521700" y="8191500"/>
              <a:ext cx="577850" cy="298450"/>
            </a:xfrm>
            <a:prstGeom prst="roundRect">
              <a:avLst>
                <a:gd name="adj" fmla="val 4472"/>
              </a:avLst>
            </a:prstGeom>
            <a:noFill/>
            <a:ln w="19050" cap="flat" cmpd="sng" algn="ctr">
              <a:solidFill>
                <a:srgbClr val="F5BC95"/>
              </a:solidFill>
              <a:prstDash val="solid"/>
              <a:round/>
              <a:headEnd type="none" w="med" len="med"/>
              <a:tailEnd type="none" w="med" len="med"/>
            </a:ln>
            <a:effectLst/>
          </xdr:spPr>
          <xdr:txBody>
            <a:bodyPr vertOverflow="clip" wrap="square" lIns="18288" tIns="0" rIns="0" bIns="0" rtlCol="0" anchor="ctr" upright="1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38" name="吹き出し: 線 37">
            <a:extLst>
              <a:ext uri="{FF2B5EF4-FFF2-40B4-BE49-F238E27FC236}">
                <a16:creationId xmlns:a16="http://schemas.microsoft.com/office/drawing/2014/main" id="{110DD060-1A55-1D51-A135-BE515BF33136}"/>
              </a:ext>
            </a:extLst>
          </xdr:cNvPr>
          <xdr:cNvSpPr/>
        </xdr:nvSpPr>
        <xdr:spPr bwMode="auto">
          <a:xfrm>
            <a:off x="4895850" y="9505950"/>
            <a:ext cx="1720850" cy="310905"/>
          </a:xfrm>
          <a:prstGeom prst="borderCallout1">
            <a:avLst>
              <a:gd name="adj1" fmla="val -18440"/>
              <a:gd name="adj2" fmla="val 15581"/>
              <a:gd name="adj3" fmla="val -211733"/>
              <a:gd name="adj4" fmla="val -6980"/>
            </a:avLst>
          </a:prstGeom>
          <a:solidFill>
            <a:schemeClr val="accent6">
              <a:lumMod val="20000"/>
              <a:lumOff val="80000"/>
            </a:schemeClr>
          </a:solidFill>
          <a:ln w="19050" cap="flat" cmpd="sng" algn="ctr">
            <a:solidFill>
              <a:schemeClr val="accent6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/>
          <a:lstStyle/>
          <a:p>
            <a:pPr algn="ctr"/>
            <a:r>
              <a:rPr kumimoji="1" lang="ja-JP" altLang="en-US" sz="1050">
                <a:latin typeface="メイリオ" panose="020B0604030504040204" pitchFamily="50" charset="-128"/>
                <a:ea typeface="メイリオ" panose="020B0604030504040204" pitchFamily="50" charset="-128"/>
              </a:rPr>
              <a:t>①必要のないセルを選択</a:t>
            </a:r>
            <a:endParaRPr kumimoji="1" lang="en-US" altLang="ja-JP" sz="1050">
              <a:latin typeface="メイリオ" panose="020B0604030504040204" pitchFamily="50" charset="-128"/>
              <a:ea typeface="メイリオ" panose="020B0604030504040204" pitchFamily="50" charset="-128"/>
            </a:endParaRPr>
          </a:p>
        </xdr:txBody>
      </xdr:sp>
      <xdr:sp macro="" textlink="">
        <xdr:nvSpPr>
          <xdr:cNvPr id="39" name="吹き出し: 線 38">
            <a:extLst>
              <a:ext uri="{FF2B5EF4-FFF2-40B4-BE49-F238E27FC236}">
                <a16:creationId xmlns:a16="http://schemas.microsoft.com/office/drawing/2014/main" id="{1491C2C9-9BCA-349E-EEB4-0C6A972D87E0}"/>
              </a:ext>
            </a:extLst>
          </xdr:cNvPr>
          <xdr:cNvSpPr/>
        </xdr:nvSpPr>
        <xdr:spPr bwMode="auto">
          <a:xfrm>
            <a:off x="5353050" y="7308850"/>
            <a:ext cx="2051050" cy="310905"/>
          </a:xfrm>
          <a:prstGeom prst="borderCallout1">
            <a:avLst>
              <a:gd name="adj1" fmla="val 83681"/>
              <a:gd name="adj2" fmla="val -2869"/>
              <a:gd name="adj3" fmla="val 311128"/>
              <a:gd name="adj4" fmla="val -18050"/>
            </a:avLst>
          </a:prstGeom>
          <a:solidFill>
            <a:schemeClr val="accent6">
              <a:lumMod val="20000"/>
              <a:lumOff val="80000"/>
            </a:schemeClr>
          </a:solidFill>
          <a:ln w="19050" cap="flat" cmpd="sng" algn="ctr">
            <a:solidFill>
              <a:schemeClr val="accent6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/>
          <a:lstStyle/>
          <a:p>
            <a:pPr algn="ctr"/>
            <a:r>
              <a:rPr kumimoji="1" lang="ja-JP" altLang="en-US" sz="1050">
                <a:latin typeface="メイリオ" panose="020B0604030504040204" pitchFamily="50" charset="-128"/>
                <a:ea typeface="メイリオ" panose="020B0604030504040204" pitchFamily="50" charset="-128"/>
              </a:rPr>
              <a:t>②罫線から「枠なし」を選択</a:t>
            </a:r>
            <a:endParaRPr kumimoji="1" lang="en-US" altLang="ja-JP" sz="1050">
              <a:latin typeface="メイリオ" panose="020B0604030504040204" pitchFamily="50" charset="-128"/>
              <a:ea typeface="メイリオ" panose="020B0604030504040204" pitchFamily="50" charset="-128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4BECB1-96E7-4B29-B449-933895290882}">
  <sheetPr>
    <tabColor rgb="FFFFFF99"/>
  </sheetPr>
  <dimension ref="A1:C30"/>
  <sheetViews>
    <sheetView tabSelected="1" workbookViewId="0">
      <selection activeCell="J1" sqref="J1"/>
    </sheetView>
  </sheetViews>
  <sheetFormatPr defaultColWidth="9" defaultRowHeight="17.5" x14ac:dyDescent="0.6"/>
  <cols>
    <col min="1" max="1" width="3.1796875" style="33" customWidth="1"/>
    <col min="2" max="2" width="4.1796875" style="35" customWidth="1"/>
    <col min="3" max="3" width="54" style="39" customWidth="1"/>
    <col min="4" max="16384" width="9" style="33"/>
  </cols>
  <sheetData>
    <row r="1" spans="1:3" ht="22.5" x14ac:dyDescent="0.75">
      <c r="A1" s="49" t="s">
        <v>0</v>
      </c>
    </row>
    <row r="2" spans="1:3" ht="11.25" customHeight="1" x14ac:dyDescent="0.75">
      <c r="A2" s="50"/>
    </row>
    <row r="3" spans="1:3" x14ac:dyDescent="0.6">
      <c r="A3" s="34">
        <v>1</v>
      </c>
      <c r="B3" s="42" t="s">
        <v>1</v>
      </c>
      <c r="C3" s="40"/>
    </row>
    <row r="4" spans="1:3" ht="52.5" x14ac:dyDescent="0.6">
      <c r="B4" s="36" t="s">
        <v>2</v>
      </c>
      <c r="C4" s="37" t="s">
        <v>3</v>
      </c>
    </row>
    <row r="5" spans="1:3" ht="20.25" customHeight="1" x14ac:dyDescent="0.6">
      <c r="B5" s="36"/>
      <c r="C5" s="37"/>
    </row>
    <row r="6" spans="1:3" x14ac:dyDescent="0.6">
      <c r="B6" s="35" t="s">
        <v>4</v>
      </c>
      <c r="C6" s="39" t="s">
        <v>5</v>
      </c>
    </row>
    <row r="11" spans="1:3" x14ac:dyDescent="0.6">
      <c r="A11" s="38">
        <v>2</v>
      </c>
      <c r="B11" s="43" t="s">
        <v>6</v>
      </c>
      <c r="C11" s="41"/>
    </row>
    <row r="12" spans="1:3" ht="35" x14ac:dyDescent="0.6">
      <c r="B12" s="35" t="s">
        <v>2</v>
      </c>
      <c r="C12" s="39" t="s">
        <v>7</v>
      </c>
    </row>
    <row r="14" spans="1:3" x14ac:dyDescent="0.6">
      <c r="B14" s="35" t="s">
        <v>4</v>
      </c>
      <c r="C14" s="39" t="s">
        <v>8</v>
      </c>
    </row>
    <row r="16" spans="1:3" ht="35" x14ac:dyDescent="0.6">
      <c r="B16" s="35" t="s">
        <v>9</v>
      </c>
      <c r="C16" s="39" t="s">
        <v>10</v>
      </c>
    </row>
    <row r="18" spans="1:3" x14ac:dyDescent="0.6">
      <c r="C18" s="45" t="s">
        <v>11</v>
      </c>
    </row>
    <row r="19" spans="1:3" ht="35" x14ac:dyDescent="0.6">
      <c r="C19" s="39" t="s">
        <v>113</v>
      </c>
    </row>
    <row r="22" spans="1:3" x14ac:dyDescent="0.6">
      <c r="A22" s="46">
        <v>3</v>
      </c>
      <c r="B22" s="47" t="s">
        <v>12</v>
      </c>
      <c r="C22" s="48"/>
    </row>
    <row r="23" spans="1:3" ht="35" x14ac:dyDescent="0.6">
      <c r="B23" s="35" t="s">
        <v>2</v>
      </c>
      <c r="C23" s="39" t="s">
        <v>13</v>
      </c>
    </row>
    <row r="25" spans="1:3" x14ac:dyDescent="0.6">
      <c r="C25" s="39" t="s">
        <v>14</v>
      </c>
    </row>
    <row r="26" spans="1:3" x14ac:dyDescent="0.6">
      <c r="C26" s="39" t="s">
        <v>15</v>
      </c>
    </row>
    <row r="27" spans="1:3" x14ac:dyDescent="0.6">
      <c r="C27" s="39" t="s">
        <v>16</v>
      </c>
    </row>
    <row r="29" spans="1:3" x14ac:dyDescent="0.6">
      <c r="C29" s="45" t="s">
        <v>11</v>
      </c>
    </row>
    <row r="30" spans="1:3" ht="70" x14ac:dyDescent="0.6">
      <c r="C30" s="39" t="s">
        <v>17</v>
      </c>
    </row>
  </sheetData>
  <phoneticPr fontId="2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F8F59-A5D7-409E-81B6-20FEB11C8E3E}">
  <sheetPr>
    <tabColor rgb="FFDAEEF3"/>
  </sheetPr>
  <dimension ref="A1:H43"/>
  <sheetViews>
    <sheetView zoomScaleNormal="100" workbookViewId="0">
      <selection activeCell="J19" sqref="J19"/>
    </sheetView>
  </sheetViews>
  <sheetFormatPr defaultColWidth="9" defaultRowHeight="15" customHeight="1" x14ac:dyDescent="0.2"/>
  <cols>
    <col min="1" max="1" width="5.1796875" style="9" customWidth="1"/>
    <col min="2" max="3" width="18.81640625" style="4" customWidth="1"/>
    <col min="4" max="4" width="5.1796875" style="9" customWidth="1"/>
    <col min="5" max="5" width="9" style="4"/>
    <col min="6" max="6" width="16.81640625" style="4" customWidth="1"/>
    <col min="7" max="16384" width="9" style="4"/>
  </cols>
  <sheetData>
    <row r="1" spans="1:8" ht="15" customHeight="1" x14ac:dyDescent="0.2">
      <c r="A1" s="30" t="s">
        <v>18</v>
      </c>
      <c r="B1" s="30" t="s">
        <v>19</v>
      </c>
      <c r="C1" s="30" t="s">
        <v>20</v>
      </c>
      <c r="D1" s="30" t="s">
        <v>21</v>
      </c>
      <c r="F1" s="32" t="s">
        <v>22</v>
      </c>
      <c r="G1" s="31" t="s">
        <v>23</v>
      </c>
      <c r="H1" s="31" t="s">
        <v>24</v>
      </c>
    </row>
    <row r="2" spans="1:8" ht="15" customHeight="1" x14ac:dyDescent="0.2">
      <c r="A2" s="6">
        <v>1</v>
      </c>
      <c r="B2" s="6" t="s">
        <v>25</v>
      </c>
      <c r="C2" s="6" t="s">
        <v>26</v>
      </c>
      <c r="D2" s="6" t="s">
        <v>27</v>
      </c>
      <c r="G2" s="11">
        <v>1</v>
      </c>
      <c r="H2" s="11">
        <v>1</v>
      </c>
    </row>
    <row r="3" spans="1:8" ht="15" customHeight="1" x14ac:dyDescent="0.2">
      <c r="A3" s="6">
        <v>2</v>
      </c>
      <c r="B3" s="6" t="s">
        <v>28</v>
      </c>
      <c r="C3" s="6" t="s">
        <v>29</v>
      </c>
      <c r="D3" s="6" t="s">
        <v>30</v>
      </c>
      <c r="G3" s="11">
        <v>2</v>
      </c>
      <c r="H3" s="11">
        <v>2</v>
      </c>
    </row>
    <row r="4" spans="1:8" ht="15" customHeight="1" x14ac:dyDescent="0.2">
      <c r="A4" s="6">
        <v>3</v>
      </c>
      <c r="B4" s="6" t="s">
        <v>31</v>
      </c>
      <c r="C4" s="6" t="s">
        <v>32</v>
      </c>
      <c r="D4" s="6" t="s">
        <v>27</v>
      </c>
      <c r="G4" s="11">
        <v>3</v>
      </c>
      <c r="H4" s="11">
        <v>3</v>
      </c>
    </row>
    <row r="5" spans="1:8" ht="15" customHeight="1" x14ac:dyDescent="0.2">
      <c r="A5" s="6">
        <v>4</v>
      </c>
      <c r="B5" s="6" t="s">
        <v>33</v>
      </c>
      <c r="C5" s="6" t="s">
        <v>34</v>
      </c>
      <c r="D5" s="6" t="s">
        <v>30</v>
      </c>
      <c r="G5" s="11">
        <v>4</v>
      </c>
      <c r="H5" s="11">
        <v>4</v>
      </c>
    </row>
    <row r="6" spans="1:8" ht="15" customHeight="1" x14ac:dyDescent="0.2">
      <c r="A6" s="6">
        <v>5</v>
      </c>
      <c r="B6" s="6" t="s">
        <v>35</v>
      </c>
      <c r="C6" s="6" t="s">
        <v>36</v>
      </c>
      <c r="D6" s="6" t="s">
        <v>27</v>
      </c>
      <c r="G6" s="11">
        <v>5</v>
      </c>
      <c r="H6" s="11">
        <v>5</v>
      </c>
    </row>
    <row r="7" spans="1:8" ht="15" customHeight="1" x14ac:dyDescent="0.2">
      <c r="A7" s="6">
        <v>6</v>
      </c>
      <c r="B7" s="6" t="s">
        <v>37</v>
      </c>
      <c r="C7" s="6" t="s">
        <v>38</v>
      </c>
      <c r="D7" s="6" t="s">
        <v>30</v>
      </c>
      <c r="G7" s="11">
        <v>6</v>
      </c>
      <c r="H7" s="11">
        <v>6</v>
      </c>
    </row>
    <row r="8" spans="1:8" ht="15" customHeight="1" x14ac:dyDescent="0.2">
      <c r="A8" s="6">
        <v>7</v>
      </c>
      <c r="B8" s="6" t="s">
        <v>39</v>
      </c>
      <c r="C8" s="6" t="s">
        <v>40</v>
      </c>
      <c r="D8" s="6" t="s">
        <v>27</v>
      </c>
      <c r="G8" s="11">
        <v>7</v>
      </c>
      <c r="H8" s="11">
        <v>7</v>
      </c>
    </row>
    <row r="9" spans="1:8" ht="15" customHeight="1" x14ac:dyDescent="0.2">
      <c r="A9" s="6">
        <v>8</v>
      </c>
      <c r="B9" s="6" t="s">
        <v>41</v>
      </c>
      <c r="C9" s="6" t="s">
        <v>42</v>
      </c>
      <c r="D9" s="6" t="s">
        <v>30</v>
      </c>
      <c r="G9" s="11">
        <v>8</v>
      </c>
      <c r="H9" s="11">
        <v>8</v>
      </c>
    </row>
    <row r="10" spans="1:8" ht="15" customHeight="1" x14ac:dyDescent="0.2">
      <c r="A10" s="6">
        <v>9</v>
      </c>
      <c r="B10" s="6" t="s">
        <v>43</v>
      </c>
      <c r="C10" s="6" t="s">
        <v>44</v>
      </c>
      <c r="D10" s="6" t="s">
        <v>27</v>
      </c>
      <c r="G10" s="11">
        <v>9</v>
      </c>
      <c r="H10" s="11">
        <v>9</v>
      </c>
    </row>
    <row r="11" spans="1:8" ht="15" customHeight="1" x14ac:dyDescent="0.2">
      <c r="A11" s="6">
        <v>10</v>
      </c>
      <c r="B11" s="6" t="s">
        <v>45</v>
      </c>
      <c r="C11" s="6" t="s">
        <v>46</v>
      </c>
      <c r="D11" s="6" t="s">
        <v>30</v>
      </c>
      <c r="H11" s="11">
        <v>10</v>
      </c>
    </row>
    <row r="12" spans="1:8" ht="15" customHeight="1" x14ac:dyDescent="0.2">
      <c r="A12" s="6">
        <v>11</v>
      </c>
      <c r="B12" s="6" t="s">
        <v>47</v>
      </c>
      <c r="C12" s="6" t="s">
        <v>48</v>
      </c>
      <c r="D12" s="6" t="s">
        <v>27</v>
      </c>
      <c r="H12" s="11">
        <v>11</v>
      </c>
    </row>
    <row r="13" spans="1:8" ht="15" customHeight="1" x14ac:dyDescent="0.2">
      <c r="A13" s="6">
        <v>12</v>
      </c>
      <c r="B13" s="6" t="s">
        <v>49</v>
      </c>
      <c r="C13" s="6" t="s">
        <v>50</v>
      </c>
      <c r="D13" s="6" t="s">
        <v>30</v>
      </c>
      <c r="H13" s="11">
        <v>12</v>
      </c>
    </row>
    <row r="14" spans="1:8" ht="15" customHeight="1" x14ac:dyDescent="0.2">
      <c r="A14" s="6">
        <v>13</v>
      </c>
      <c r="B14" s="6" t="s">
        <v>51</v>
      </c>
      <c r="C14" s="6" t="s">
        <v>52</v>
      </c>
      <c r="D14" s="6" t="s">
        <v>27</v>
      </c>
    </row>
    <row r="15" spans="1:8" ht="15" customHeight="1" x14ac:dyDescent="0.2">
      <c r="A15" s="6">
        <v>14</v>
      </c>
      <c r="B15" s="6" t="s">
        <v>53</v>
      </c>
      <c r="C15" s="6" t="s">
        <v>54</v>
      </c>
      <c r="D15" s="6" t="s">
        <v>30</v>
      </c>
    </row>
    <row r="16" spans="1:8" ht="15" customHeight="1" x14ac:dyDescent="0.2">
      <c r="A16" s="6">
        <v>15</v>
      </c>
      <c r="B16" s="6" t="s">
        <v>55</v>
      </c>
      <c r="C16" s="6" t="s">
        <v>56</v>
      </c>
      <c r="D16" s="6" t="s">
        <v>27</v>
      </c>
    </row>
    <row r="17" spans="1:4" ht="15" customHeight="1" x14ac:dyDescent="0.2">
      <c r="A17" s="6">
        <v>16</v>
      </c>
      <c r="B17" s="6" t="s">
        <v>57</v>
      </c>
      <c r="C17" s="6" t="s">
        <v>58</v>
      </c>
      <c r="D17" s="6" t="s">
        <v>30</v>
      </c>
    </row>
    <row r="18" spans="1:4" ht="15" customHeight="1" x14ac:dyDescent="0.2">
      <c r="A18" s="6">
        <v>17</v>
      </c>
      <c r="B18" s="6" t="s">
        <v>59</v>
      </c>
      <c r="C18" s="6" t="s">
        <v>60</v>
      </c>
      <c r="D18" s="6" t="s">
        <v>27</v>
      </c>
    </row>
    <row r="19" spans="1:4" ht="15" customHeight="1" x14ac:dyDescent="0.2">
      <c r="A19" s="6">
        <v>18</v>
      </c>
      <c r="B19" s="6" t="s">
        <v>61</v>
      </c>
      <c r="C19" s="6" t="s">
        <v>62</v>
      </c>
      <c r="D19" s="6" t="s">
        <v>30</v>
      </c>
    </row>
    <row r="20" spans="1:4" ht="15" customHeight="1" x14ac:dyDescent="0.2">
      <c r="A20" s="6">
        <v>19</v>
      </c>
      <c r="B20" s="6" t="s">
        <v>63</v>
      </c>
      <c r="C20" s="6" t="s">
        <v>64</v>
      </c>
      <c r="D20" s="6" t="s">
        <v>27</v>
      </c>
    </row>
    <row r="21" spans="1:4" ht="15" customHeight="1" x14ac:dyDescent="0.2">
      <c r="A21" s="6">
        <v>20</v>
      </c>
      <c r="B21" s="6" t="s">
        <v>65</v>
      </c>
      <c r="C21" s="6" t="s">
        <v>66</v>
      </c>
      <c r="D21" s="6" t="s">
        <v>30</v>
      </c>
    </row>
    <row r="22" spans="1:4" ht="15" customHeight="1" x14ac:dyDescent="0.2">
      <c r="A22" s="6">
        <v>21</v>
      </c>
      <c r="B22" s="6" t="s">
        <v>67</v>
      </c>
      <c r="C22" s="6" t="s">
        <v>68</v>
      </c>
      <c r="D22" s="6" t="s">
        <v>27</v>
      </c>
    </row>
    <row r="23" spans="1:4" ht="15" customHeight="1" x14ac:dyDescent="0.2">
      <c r="A23" s="6">
        <v>22</v>
      </c>
      <c r="B23" s="6" t="s">
        <v>69</v>
      </c>
      <c r="C23" s="6" t="s">
        <v>70</v>
      </c>
      <c r="D23" s="6" t="s">
        <v>30</v>
      </c>
    </row>
    <row r="24" spans="1:4" ht="15" customHeight="1" x14ac:dyDescent="0.2">
      <c r="A24" s="6">
        <v>23</v>
      </c>
      <c r="B24" s="6" t="s">
        <v>71</v>
      </c>
      <c r="C24" s="6" t="s">
        <v>72</v>
      </c>
      <c r="D24" s="6" t="s">
        <v>27</v>
      </c>
    </row>
    <row r="25" spans="1:4" ht="15" customHeight="1" x14ac:dyDescent="0.2">
      <c r="A25" s="6">
        <v>24</v>
      </c>
      <c r="B25" s="6" t="s">
        <v>73</v>
      </c>
      <c r="C25" s="6" t="s">
        <v>74</v>
      </c>
      <c r="D25" s="6" t="s">
        <v>30</v>
      </c>
    </row>
    <row r="26" spans="1:4" ht="15" customHeight="1" x14ac:dyDescent="0.2">
      <c r="A26" s="6">
        <v>25</v>
      </c>
      <c r="B26" s="6" t="s">
        <v>75</v>
      </c>
      <c r="C26" s="6" t="s">
        <v>76</v>
      </c>
      <c r="D26" s="6" t="s">
        <v>27</v>
      </c>
    </row>
    <row r="27" spans="1:4" ht="15" customHeight="1" x14ac:dyDescent="0.2">
      <c r="A27" s="6">
        <v>26</v>
      </c>
      <c r="B27" s="6" t="s">
        <v>77</v>
      </c>
      <c r="C27" s="6" t="s">
        <v>78</v>
      </c>
      <c r="D27" s="6" t="s">
        <v>30</v>
      </c>
    </row>
    <row r="28" spans="1:4" ht="15" customHeight="1" x14ac:dyDescent="0.2">
      <c r="A28" s="6">
        <v>27</v>
      </c>
      <c r="B28" s="6" t="s">
        <v>79</v>
      </c>
      <c r="C28" s="6" t="s">
        <v>80</v>
      </c>
      <c r="D28" s="6" t="s">
        <v>27</v>
      </c>
    </row>
    <row r="29" spans="1:4" ht="15" customHeight="1" x14ac:dyDescent="0.2">
      <c r="A29" s="6">
        <v>28</v>
      </c>
      <c r="B29" s="6" t="s">
        <v>81</v>
      </c>
      <c r="C29" s="6" t="s">
        <v>82</v>
      </c>
      <c r="D29" s="6" t="s">
        <v>30</v>
      </c>
    </row>
    <row r="30" spans="1:4" ht="15" customHeight="1" x14ac:dyDescent="0.2">
      <c r="A30" s="6">
        <v>29</v>
      </c>
      <c r="B30" s="6" t="s">
        <v>83</v>
      </c>
      <c r="C30" s="6" t="s">
        <v>84</v>
      </c>
      <c r="D30" s="6" t="s">
        <v>27</v>
      </c>
    </row>
    <row r="31" spans="1:4" ht="15" customHeight="1" x14ac:dyDescent="0.2">
      <c r="A31" s="6">
        <v>30</v>
      </c>
      <c r="B31" s="6" t="s">
        <v>85</v>
      </c>
      <c r="C31" s="6" t="s">
        <v>86</v>
      </c>
      <c r="D31" s="6" t="s">
        <v>30</v>
      </c>
    </row>
    <row r="32" spans="1:4" ht="15" customHeight="1" x14ac:dyDescent="0.2">
      <c r="A32" s="6">
        <v>31</v>
      </c>
      <c r="B32" s="6" t="s">
        <v>87</v>
      </c>
      <c r="C32" s="6" t="s">
        <v>88</v>
      </c>
      <c r="D32" s="6" t="s">
        <v>27</v>
      </c>
    </row>
    <row r="33" spans="1:4" ht="15" customHeight="1" x14ac:dyDescent="0.2">
      <c r="A33" s="6">
        <v>32</v>
      </c>
      <c r="B33" s="6" t="s">
        <v>89</v>
      </c>
      <c r="C33" s="6" t="s">
        <v>90</v>
      </c>
      <c r="D33" s="6" t="s">
        <v>30</v>
      </c>
    </row>
    <row r="34" spans="1:4" ht="15" customHeight="1" x14ac:dyDescent="0.2">
      <c r="A34" s="6">
        <v>33</v>
      </c>
      <c r="B34" s="6" t="s">
        <v>91</v>
      </c>
      <c r="C34" s="6" t="s">
        <v>92</v>
      </c>
      <c r="D34" s="6" t="s">
        <v>27</v>
      </c>
    </row>
    <row r="35" spans="1:4" ht="15" customHeight="1" x14ac:dyDescent="0.2">
      <c r="A35" s="6">
        <v>34</v>
      </c>
      <c r="B35" s="6" t="s">
        <v>93</v>
      </c>
      <c r="C35" s="6" t="s">
        <v>94</v>
      </c>
      <c r="D35" s="6" t="s">
        <v>30</v>
      </c>
    </row>
    <row r="36" spans="1:4" ht="15" customHeight="1" x14ac:dyDescent="0.2">
      <c r="A36" s="6">
        <v>35</v>
      </c>
      <c r="B36" s="6" t="s">
        <v>95</v>
      </c>
      <c r="C36" s="6" t="s">
        <v>96</v>
      </c>
      <c r="D36" s="6" t="s">
        <v>27</v>
      </c>
    </row>
    <row r="37" spans="1:4" ht="15" customHeight="1" x14ac:dyDescent="0.2">
      <c r="A37" s="6">
        <v>36</v>
      </c>
      <c r="B37" s="6" t="s">
        <v>97</v>
      </c>
      <c r="C37" s="6" t="s">
        <v>98</v>
      </c>
      <c r="D37" s="6" t="s">
        <v>30</v>
      </c>
    </row>
    <row r="38" spans="1:4" ht="15" customHeight="1" x14ac:dyDescent="0.2">
      <c r="A38" s="6">
        <v>37</v>
      </c>
      <c r="B38" s="6" t="s">
        <v>99</v>
      </c>
      <c r="C38" s="6" t="s">
        <v>100</v>
      </c>
      <c r="D38" s="6" t="s">
        <v>27</v>
      </c>
    </row>
    <row r="39" spans="1:4" ht="15" customHeight="1" x14ac:dyDescent="0.2">
      <c r="A39" s="6">
        <v>38</v>
      </c>
      <c r="B39" s="6" t="s">
        <v>101</v>
      </c>
      <c r="C39" s="6" t="s">
        <v>102</v>
      </c>
      <c r="D39" s="6" t="s">
        <v>30</v>
      </c>
    </row>
    <row r="40" spans="1:4" ht="15" customHeight="1" x14ac:dyDescent="0.2">
      <c r="A40" s="6">
        <v>39</v>
      </c>
      <c r="B40" s="6" t="s">
        <v>103</v>
      </c>
      <c r="C40" s="6" t="s">
        <v>104</v>
      </c>
      <c r="D40" s="6" t="s">
        <v>27</v>
      </c>
    </row>
    <row r="41" spans="1:4" ht="15" customHeight="1" x14ac:dyDescent="0.2">
      <c r="A41" s="6">
        <v>40</v>
      </c>
      <c r="B41" s="6" t="s">
        <v>105</v>
      </c>
      <c r="C41" s="6" t="s">
        <v>106</v>
      </c>
      <c r="D41" s="6" t="s">
        <v>30</v>
      </c>
    </row>
    <row r="42" spans="1:4" ht="15" customHeight="1" x14ac:dyDescent="0.2">
      <c r="A42" s="6">
        <v>41</v>
      </c>
      <c r="B42" s="5"/>
      <c r="C42" s="5"/>
      <c r="D42" s="6"/>
    </row>
    <row r="43" spans="1:4" ht="15" customHeight="1" x14ac:dyDescent="0.2">
      <c r="A43" s="6">
        <v>42</v>
      </c>
      <c r="B43" s="5"/>
      <c r="C43" s="5"/>
      <c r="D43" s="6"/>
    </row>
  </sheetData>
  <phoneticPr fontId="2"/>
  <printOptions horizontalCentered="1" verticalCentered="1"/>
  <pageMargins left="0.23622047244094491" right="0.35433070866141736" top="0.11811023622047245" bottom="0" header="0" footer="0"/>
  <pageSetup paperSize="9" scale="97" orientation="landscape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BE5D6"/>
  </sheetPr>
  <dimension ref="A1:AY43"/>
  <sheetViews>
    <sheetView zoomScale="70" zoomScaleNormal="70" workbookViewId="0">
      <selection activeCell="I8" sqref="I8"/>
    </sheetView>
  </sheetViews>
  <sheetFormatPr defaultColWidth="9" defaultRowHeight="15" x14ac:dyDescent="0.35"/>
  <cols>
    <col min="1" max="1" width="3.81640625" style="8" customWidth="1"/>
    <col min="2" max="3" width="19.81640625" style="8" customWidth="1"/>
    <col min="4" max="4" width="8" style="8" customWidth="1"/>
    <col min="5" max="5" width="1.81640625" style="1" customWidth="1"/>
    <col min="6" max="18" width="6.1796875" style="1" customWidth="1"/>
    <col min="19" max="19" width="1.1796875" style="1" customWidth="1"/>
    <col min="20" max="20" width="9" style="1"/>
    <col min="21" max="21" width="9" style="1" customWidth="1"/>
    <col min="22" max="22" width="8.81640625" customWidth="1"/>
    <col min="23" max="16384" width="9" style="1"/>
  </cols>
  <sheetData>
    <row r="1" spans="1:51" ht="25" customHeight="1" thickBot="1" x14ac:dyDescent="0.4">
      <c r="A1" s="7">
        <v>1</v>
      </c>
      <c r="B1" s="7" t="str">
        <f>VLOOKUP($A1,名簿・クラス設定!$A$1:$D$43,2,0)</f>
        <v>子ども　１</v>
      </c>
      <c r="C1" s="7" t="str">
        <f>VLOOKUP($A1,名簿・クラス設定!$A$1:$D$43,3,0)</f>
        <v>こども　１</v>
      </c>
      <c r="D1" s="7" t="str">
        <f>VLOOKUP($A1,名簿・クラス設定!$A$1:$D$43,4,0)</f>
        <v>男</v>
      </c>
      <c r="F1" s="79" t="s">
        <v>107</v>
      </c>
      <c r="G1" s="80"/>
      <c r="H1" s="80"/>
      <c r="I1" s="80"/>
      <c r="J1" s="81"/>
      <c r="K1" s="68">
        <v>1</v>
      </c>
      <c r="L1" s="68"/>
      <c r="M1" s="22" t="s">
        <v>108</v>
      </c>
      <c r="N1" s="69">
        <v>1</v>
      </c>
      <c r="O1" s="68"/>
      <c r="P1" s="22" t="s">
        <v>109</v>
      </c>
      <c r="S1"/>
      <c r="U1" s="1" ph="1"/>
      <c r="V1" s="1"/>
      <c r="Z1" s="1" ph="1"/>
      <c r="AA1" s="1" ph="1"/>
      <c r="AB1" s="1" ph="1"/>
      <c r="AC1" s="1" ph="1"/>
      <c r="AD1" s="1" ph="1"/>
      <c r="AE1" s="1" ph="1"/>
      <c r="AF1" s="1" ph="1"/>
      <c r="AG1" s="1" ph="1"/>
      <c r="AJ1" s="1" ph="1"/>
      <c r="AO1" s="1" ph="1"/>
      <c r="AP1" s="1" ph="1"/>
      <c r="AQ1" s="1" ph="1"/>
      <c r="AR1" s="1" ph="1"/>
      <c r="AS1" s="1" ph="1"/>
      <c r="AT1" s="1" ph="1"/>
      <c r="AU1" s="1" ph="1"/>
      <c r="AV1" s="1" ph="1"/>
      <c r="AW1" s="1" ph="1"/>
      <c r="AX1" s="1" ph="1"/>
      <c r="AY1" s="1" ph="1"/>
    </row>
    <row r="2" spans="1:51" ht="25" customHeight="1" thickBot="1" x14ac:dyDescent="0.4">
      <c r="A2" s="7">
        <v>2</v>
      </c>
      <c r="B2" s="7" t="str">
        <f>VLOOKUP($A2,名簿・クラス設定!$A$1:$D$43,2,0)</f>
        <v>子ども　２</v>
      </c>
      <c r="C2" s="7" t="str">
        <f>VLOOKUP($A2,名簿・クラス設定!$A$1:$D$43,3,0)</f>
        <v>こども　２</v>
      </c>
      <c r="D2" s="7" t="str">
        <f>VLOOKUP($A2,名簿・クラス設定!$A$1:$D$43,4,0)</f>
        <v>女</v>
      </c>
      <c r="X2" s="1" ph="1"/>
      <c r="AM2" s="1" ph="1"/>
    </row>
    <row r="3" spans="1:51" ht="25" customHeight="1" x14ac:dyDescent="0.35">
      <c r="A3" s="7">
        <v>3</v>
      </c>
      <c r="B3" s="7" t="str">
        <f>VLOOKUP($A3,名簿・クラス設定!$A$1:$D$43,2,0)</f>
        <v>子ども　３</v>
      </c>
      <c r="C3" s="7" t="str">
        <f>VLOOKUP($A3,名簿・クラス設定!$A$1:$D$43,3,0)</f>
        <v>こども　３</v>
      </c>
      <c r="D3" s="7" t="str">
        <f>VLOOKUP($A3,名簿・クラス設定!$A$1:$D$43,4,0)</f>
        <v>男</v>
      </c>
      <c r="F3" s="73" t="s">
        <v>110</v>
      </c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5"/>
      <c r="S3" s="3"/>
      <c r="X3" s="1" ph="1"/>
      <c r="AM3" s="1" ph="1"/>
    </row>
    <row r="4" spans="1:51" ht="25" customHeight="1" thickBot="1" x14ac:dyDescent="0.4">
      <c r="A4" s="7">
        <v>4</v>
      </c>
      <c r="B4" s="7" t="str">
        <f>VLOOKUP($A4,名簿・クラス設定!$A$1:$D$43,2,0)</f>
        <v>子ども　４</v>
      </c>
      <c r="C4" s="7" t="str">
        <f>VLOOKUP($A4,名簿・クラス設定!$A$1:$D$43,3,0)</f>
        <v>こども　４</v>
      </c>
      <c r="D4" s="7" t="str">
        <f>VLOOKUP($A4,名簿・クラス設定!$A$1:$D$43,4,0)</f>
        <v>女</v>
      </c>
      <c r="F4" s="76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8"/>
      <c r="X4" s="1" ph="1"/>
      <c r="AM4" s="1" ph="1"/>
    </row>
    <row r="5" spans="1:51" ht="25" customHeight="1" x14ac:dyDescent="0.35">
      <c r="A5" s="7">
        <v>5</v>
      </c>
      <c r="B5" s="7" t="str">
        <f>VLOOKUP($A5,名簿・クラス設定!$A$1:$D$43,2,0)</f>
        <v>子ども　５</v>
      </c>
      <c r="C5" s="7" t="str">
        <f>VLOOKUP($A5,名簿・クラス設定!$A$1:$D$43,3,0)</f>
        <v>こども　５</v>
      </c>
      <c r="D5" s="7" t="str">
        <f>VLOOKUP($A5,名簿・クラス設定!$A$1:$D$43,4,0)</f>
        <v>男</v>
      </c>
      <c r="E5" s="3"/>
      <c r="F5" s="51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9"/>
      <c r="X5" s="1" ph="1"/>
      <c r="AM5" s="1" ph="1"/>
    </row>
    <row r="6" spans="1:51" ht="25" customHeight="1" x14ac:dyDescent="0.35">
      <c r="A6" s="7">
        <v>6</v>
      </c>
      <c r="B6" s="7" t="str">
        <f>VLOOKUP($A6,名簿・クラス設定!$A$1:$D$43,2,0)</f>
        <v>子ども　６</v>
      </c>
      <c r="C6" s="7" t="str">
        <f>VLOOKUP($A6,名簿・クラス設定!$A$1:$D$43,3,0)</f>
        <v>こども　６</v>
      </c>
      <c r="D6" s="7" t="str">
        <f>VLOOKUP($A6,名簿・クラス設定!$A$1:$D$43,4,0)</f>
        <v>女</v>
      </c>
      <c r="F6" s="51"/>
      <c r="G6" s="55"/>
      <c r="H6" s="55"/>
      <c r="I6" s="55"/>
      <c r="J6" s="55"/>
      <c r="K6" s="70" t="s">
        <v>111</v>
      </c>
      <c r="L6" s="71"/>
      <c r="M6" s="72"/>
      <c r="N6" s="55"/>
      <c r="O6" s="55"/>
      <c r="P6" s="55"/>
      <c r="Q6" s="55"/>
      <c r="R6" s="60"/>
      <c r="X6" s="1" ph="1"/>
      <c r="AM6" s="1" ph="1"/>
    </row>
    <row r="7" spans="1:51" ht="25" customHeight="1" thickBot="1" x14ac:dyDescent="0.4">
      <c r="A7" s="7">
        <v>7</v>
      </c>
      <c r="B7" s="7" t="str">
        <f>VLOOKUP($A7,名簿・クラス設定!$A$1:$D$43,2,0)</f>
        <v>子ども　７</v>
      </c>
      <c r="C7" s="7" t="str">
        <f>VLOOKUP($A7,名簿・クラス設定!$A$1:$D$43,3,0)</f>
        <v>こども　７</v>
      </c>
      <c r="D7" s="7" t="str">
        <f>VLOOKUP($A7,名簿・クラス設定!$A$1:$D$43,4,0)</f>
        <v>男</v>
      </c>
      <c r="F7" s="52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60"/>
      <c r="X7" s="1" ph="1"/>
      <c r="AM7" s="1" ph="1"/>
    </row>
    <row r="8" spans="1:51" ht="25" customHeight="1" thickBot="1" x14ac:dyDescent="0.4">
      <c r="A8" s="7">
        <v>8</v>
      </c>
      <c r="B8" s="7" t="str">
        <f>VLOOKUP($A8,名簿・クラス設定!$A$1:$D$43,2,0)</f>
        <v>子ども　８</v>
      </c>
      <c r="C8" s="7" t="str">
        <f>VLOOKUP($A8,名簿・クラス設定!$A$1:$D$43,3,0)</f>
        <v>こども　８</v>
      </c>
      <c r="D8" s="7" t="str">
        <f>VLOOKUP($A8,名簿・クラス設定!$A$1:$D$43,4,0)</f>
        <v>女</v>
      </c>
      <c r="F8" s="51"/>
      <c r="G8" s="44"/>
      <c r="H8" s="56"/>
      <c r="I8" s="44"/>
      <c r="J8" s="56"/>
      <c r="K8" s="44"/>
      <c r="L8" s="56"/>
      <c r="M8" s="44"/>
      <c r="N8" s="56"/>
      <c r="O8" s="44"/>
      <c r="P8" s="57"/>
      <c r="Q8" s="44"/>
      <c r="R8" s="60"/>
      <c r="X8" s="1" ph="1"/>
      <c r="AM8" s="1" ph="1"/>
    </row>
    <row r="9" spans="1:51" ht="25" customHeight="1" thickBot="1" x14ac:dyDescent="0.4">
      <c r="A9" s="7">
        <v>9</v>
      </c>
      <c r="B9" s="7" t="str">
        <f>VLOOKUP($A9,名簿・クラス設定!$A$1:$D$43,2,0)</f>
        <v>子ども　９</v>
      </c>
      <c r="C9" s="7" t="str">
        <f>VLOOKUP($A9,名簿・クラス設定!$A$1:$D$43,3,0)</f>
        <v>こども　９</v>
      </c>
      <c r="D9" s="7" t="str">
        <f>VLOOKUP($A9,名簿・クラス設定!$A$1:$D$43,4,0)</f>
        <v>男</v>
      </c>
      <c r="F9" s="51"/>
      <c r="G9" s="56"/>
      <c r="H9" s="56"/>
      <c r="I9" s="56"/>
      <c r="J9" s="56"/>
      <c r="K9" s="56"/>
      <c r="L9" s="56"/>
      <c r="M9" s="56"/>
      <c r="N9" s="56"/>
      <c r="O9" s="56"/>
      <c r="P9" s="57"/>
      <c r="Q9" s="56"/>
      <c r="R9" s="60"/>
      <c r="X9" s="1" ph="1"/>
      <c r="AM9" s="1" ph="1"/>
    </row>
    <row r="10" spans="1:51" ht="25" customHeight="1" thickBot="1" x14ac:dyDescent="0.4">
      <c r="A10" s="7">
        <v>10</v>
      </c>
      <c r="B10" s="7" t="str">
        <f>VLOOKUP($A10,名簿・クラス設定!$A$1:$D$43,2,0)</f>
        <v>子ども　１０</v>
      </c>
      <c r="C10" s="7" t="str">
        <f>VLOOKUP($A10,名簿・クラス設定!$A$1:$D$43,3,0)</f>
        <v>こども　１０</v>
      </c>
      <c r="D10" s="7" t="str">
        <f>VLOOKUP($A10,名簿・クラス設定!$A$1:$D$43,4,0)</f>
        <v>女</v>
      </c>
      <c r="F10" s="51"/>
      <c r="G10" s="44"/>
      <c r="H10" s="56"/>
      <c r="I10" s="44"/>
      <c r="J10" s="56"/>
      <c r="K10" s="44"/>
      <c r="L10" s="56"/>
      <c r="M10" s="44"/>
      <c r="N10" s="56"/>
      <c r="O10" s="44"/>
      <c r="P10" s="57"/>
      <c r="Q10" s="44"/>
      <c r="R10" s="60"/>
      <c r="X10" s="1" ph="1"/>
      <c r="AM10" s="1" ph="1"/>
    </row>
    <row r="11" spans="1:51" ht="25" customHeight="1" thickBot="1" x14ac:dyDescent="0.4">
      <c r="A11" s="7">
        <v>11</v>
      </c>
      <c r="B11" s="7" t="str">
        <f>VLOOKUP($A11,名簿・クラス設定!$A$1:$D$43,2,0)</f>
        <v>子ども　１１</v>
      </c>
      <c r="C11" s="7" t="str">
        <f>VLOOKUP($A11,名簿・クラス設定!$A$1:$D$43,3,0)</f>
        <v>こども　１１</v>
      </c>
      <c r="D11" s="7" t="str">
        <f>VLOOKUP($A11,名簿・クラス設定!$A$1:$D$43,4,0)</f>
        <v>男</v>
      </c>
      <c r="F11" s="51"/>
      <c r="G11" s="56"/>
      <c r="H11" s="56"/>
      <c r="I11" s="56"/>
      <c r="J11" s="56"/>
      <c r="K11" s="56"/>
      <c r="L11" s="56"/>
      <c r="M11" s="56"/>
      <c r="N11" s="56"/>
      <c r="O11" s="56"/>
      <c r="P11" s="57"/>
      <c r="Q11" s="56"/>
      <c r="R11" s="60"/>
      <c r="X11" s="1" ph="1"/>
      <c r="AM11" s="1" ph="1"/>
    </row>
    <row r="12" spans="1:51" ht="25" customHeight="1" thickBot="1" x14ac:dyDescent="0.4">
      <c r="A12" s="7">
        <v>12</v>
      </c>
      <c r="B12" s="7" t="str">
        <f>VLOOKUP($A12,名簿・クラス設定!$A$1:$D$43,2,0)</f>
        <v>子ども　１２</v>
      </c>
      <c r="C12" s="7" t="str">
        <f>VLOOKUP($A12,名簿・クラス設定!$A$1:$D$43,3,0)</f>
        <v>こども　１２</v>
      </c>
      <c r="D12" s="7" t="str">
        <f>VLOOKUP($A12,名簿・クラス設定!$A$1:$D$43,4,0)</f>
        <v>女</v>
      </c>
      <c r="F12" s="51"/>
      <c r="G12" s="44"/>
      <c r="H12" s="56"/>
      <c r="I12" s="44"/>
      <c r="J12" s="56"/>
      <c r="K12" s="44"/>
      <c r="L12" s="56"/>
      <c r="M12" s="44"/>
      <c r="N12" s="56"/>
      <c r="O12" s="44"/>
      <c r="P12" s="57"/>
      <c r="Q12" s="44"/>
      <c r="R12" s="60"/>
      <c r="X12" s="1" ph="1"/>
      <c r="AM12" s="1" ph="1"/>
    </row>
    <row r="13" spans="1:51" ht="25" customHeight="1" thickBot="1" x14ac:dyDescent="0.4">
      <c r="A13" s="7">
        <v>13</v>
      </c>
      <c r="B13" s="7" t="str">
        <f>VLOOKUP($A13,名簿・クラス設定!$A$1:$D$43,2,0)</f>
        <v>子ども　１３</v>
      </c>
      <c r="C13" s="7" t="str">
        <f>VLOOKUP($A13,名簿・クラス設定!$A$1:$D$43,3,0)</f>
        <v>こども　１３</v>
      </c>
      <c r="D13" s="7" t="str">
        <f>VLOOKUP($A13,名簿・クラス設定!$A$1:$D$43,4,0)</f>
        <v>男</v>
      </c>
      <c r="F13" s="51"/>
      <c r="G13" s="56"/>
      <c r="H13" s="56"/>
      <c r="I13" s="56"/>
      <c r="J13" s="56"/>
      <c r="K13" s="56"/>
      <c r="L13" s="56"/>
      <c r="M13" s="56"/>
      <c r="N13" s="56"/>
      <c r="O13" s="56"/>
      <c r="P13" s="57"/>
      <c r="Q13" s="56"/>
      <c r="R13" s="60"/>
      <c r="V13" s="1"/>
    </row>
    <row r="14" spans="1:51" ht="25" customHeight="1" thickBot="1" x14ac:dyDescent="0.4">
      <c r="A14" s="7">
        <v>14</v>
      </c>
      <c r="B14" s="7" t="str">
        <f>VLOOKUP($A14,名簿・クラス設定!$A$1:$D$43,2,0)</f>
        <v>子ども　１４</v>
      </c>
      <c r="C14" s="7" t="str">
        <f>VLOOKUP($A14,名簿・クラス設定!$A$1:$D$43,3,0)</f>
        <v>こども　１４</v>
      </c>
      <c r="D14" s="7" t="str">
        <f>VLOOKUP($A14,名簿・クラス設定!$A$1:$D$43,4,0)</f>
        <v>女</v>
      </c>
      <c r="F14" s="51"/>
      <c r="G14" s="44"/>
      <c r="H14" s="56"/>
      <c r="I14" s="44"/>
      <c r="J14" s="56"/>
      <c r="K14" s="44"/>
      <c r="L14" s="56"/>
      <c r="M14" s="44"/>
      <c r="N14" s="56"/>
      <c r="O14" s="44"/>
      <c r="P14" s="57"/>
      <c r="Q14" s="44"/>
      <c r="R14" s="60"/>
      <c r="V14" s="1"/>
    </row>
    <row r="15" spans="1:51" ht="25" customHeight="1" thickBot="1" x14ac:dyDescent="0.4">
      <c r="A15" s="7">
        <v>15</v>
      </c>
      <c r="B15" s="7" t="str">
        <f>VLOOKUP($A15,名簿・クラス設定!$A$1:$D$43,2,0)</f>
        <v>子ども　１５</v>
      </c>
      <c r="C15" s="7" t="str">
        <f>VLOOKUP($A15,名簿・クラス設定!$A$1:$D$43,3,0)</f>
        <v>こども　１５</v>
      </c>
      <c r="D15" s="7" t="str">
        <f>VLOOKUP($A15,名簿・クラス設定!$A$1:$D$43,4,0)</f>
        <v>男</v>
      </c>
      <c r="F15" s="51"/>
      <c r="G15" s="56"/>
      <c r="H15" s="56"/>
      <c r="I15" s="56"/>
      <c r="J15" s="56"/>
      <c r="K15" s="56"/>
      <c r="L15" s="56"/>
      <c r="M15" s="56"/>
      <c r="N15" s="56"/>
      <c r="O15" s="56"/>
      <c r="P15" s="57"/>
      <c r="Q15" s="56"/>
      <c r="R15" s="60"/>
      <c r="V15" s="1"/>
    </row>
    <row r="16" spans="1:51" ht="25" customHeight="1" thickBot="1" x14ac:dyDescent="0.4">
      <c r="A16" s="7">
        <v>16</v>
      </c>
      <c r="B16" s="7" t="str">
        <f>VLOOKUP($A16,名簿・クラス設定!$A$1:$D$43,2,0)</f>
        <v>子ども　１６</v>
      </c>
      <c r="C16" s="7" t="str">
        <f>VLOOKUP($A16,名簿・クラス設定!$A$1:$D$43,3,0)</f>
        <v>こども　１６</v>
      </c>
      <c r="D16" s="7" t="str">
        <f>VLOOKUP($A16,名簿・クラス設定!$A$1:$D$43,4,0)</f>
        <v>女</v>
      </c>
      <c r="F16" s="51"/>
      <c r="G16" s="44"/>
      <c r="H16" s="56"/>
      <c r="I16" s="44"/>
      <c r="J16" s="56"/>
      <c r="K16" s="44"/>
      <c r="L16" s="56"/>
      <c r="M16" s="44"/>
      <c r="N16" s="56"/>
      <c r="O16" s="44"/>
      <c r="P16" s="57"/>
      <c r="Q16" s="44"/>
      <c r="R16" s="60"/>
      <c r="V16" s="1"/>
    </row>
    <row r="17" spans="1:39" ht="25" customHeight="1" thickBot="1" x14ac:dyDescent="0.4">
      <c r="A17" s="7">
        <v>17</v>
      </c>
      <c r="B17" s="7" t="str">
        <f>VLOOKUP($A17,名簿・クラス設定!$A$1:$D$43,2,0)</f>
        <v>子ども　１７</v>
      </c>
      <c r="C17" s="7" t="str">
        <f>VLOOKUP($A17,名簿・クラス設定!$A$1:$D$43,3,0)</f>
        <v>こども　１７</v>
      </c>
      <c r="D17" s="7" t="str">
        <f>VLOOKUP($A17,名簿・クラス設定!$A$1:$D$43,4,0)</f>
        <v>男</v>
      </c>
      <c r="F17" s="51"/>
      <c r="G17" s="56"/>
      <c r="H17" s="56"/>
      <c r="I17" s="56"/>
      <c r="J17" s="56"/>
      <c r="K17" s="56"/>
      <c r="L17" s="56"/>
      <c r="M17" s="56"/>
      <c r="N17" s="56"/>
      <c r="O17" s="56"/>
      <c r="P17" s="57"/>
      <c r="Q17" s="56"/>
      <c r="R17" s="60"/>
      <c r="V17" s="1"/>
    </row>
    <row r="18" spans="1:39" ht="25" customHeight="1" thickBot="1" x14ac:dyDescent="0.4">
      <c r="A18" s="7">
        <v>18</v>
      </c>
      <c r="B18" s="7" t="str">
        <f>VLOOKUP($A18,名簿・クラス設定!$A$1:$D$43,2,0)</f>
        <v>子ども　１８</v>
      </c>
      <c r="C18" s="7" t="str">
        <f>VLOOKUP($A18,名簿・クラス設定!$A$1:$D$43,3,0)</f>
        <v>こども　１８</v>
      </c>
      <c r="D18" s="7" t="str">
        <f>VLOOKUP($A18,名簿・クラス設定!$A$1:$D$43,4,0)</f>
        <v>女</v>
      </c>
      <c r="F18" s="51"/>
      <c r="G18" s="44"/>
      <c r="H18" s="56"/>
      <c r="I18" s="44"/>
      <c r="J18" s="56"/>
      <c r="K18" s="44"/>
      <c r="L18" s="56"/>
      <c r="M18" s="44"/>
      <c r="N18" s="56"/>
      <c r="O18" s="44"/>
      <c r="P18" s="57"/>
      <c r="Q18" s="44"/>
      <c r="R18" s="60"/>
      <c r="V18" s="1"/>
    </row>
    <row r="19" spans="1:39" ht="25" customHeight="1" thickBot="1" x14ac:dyDescent="0.4">
      <c r="A19" s="7">
        <v>19</v>
      </c>
      <c r="B19" s="7" t="str">
        <f>VLOOKUP($A19,名簿・クラス設定!$A$1:$D$43,2,0)</f>
        <v>子ども　１９</v>
      </c>
      <c r="C19" s="7" t="str">
        <f>VLOOKUP($A19,名簿・クラス設定!$A$1:$D$43,3,0)</f>
        <v>こども　１９</v>
      </c>
      <c r="D19" s="7" t="str">
        <f>VLOOKUP($A19,名簿・クラス設定!$A$1:$D$43,4,0)</f>
        <v>男</v>
      </c>
      <c r="F19" s="51"/>
      <c r="G19" s="56"/>
      <c r="H19" s="56"/>
      <c r="I19" s="56"/>
      <c r="J19" s="56"/>
      <c r="K19" s="56"/>
      <c r="L19" s="56"/>
      <c r="M19" s="56"/>
      <c r="N19" s="56"/>
      <c r="O19" s="56"/>
      <c r="P19" s="57"/>
      <c r="Q19" s="56"/>
      <c r="R19" s="60"/>
      <c r="V19" s="1"/>
    </row>
    <row r="20" spans="1:39" ht="25" customHeight="1" thickBot="1" x14ac:dyDescent="0.4">
      <c r="A20" s="7">
        <v>20</v>
      </c>
      <c r="B20" s="7" t="str">
        <f>VLOOKUP($A20,名簿・クラス設定!$A$1:$D$43,2,0)</f>
        <v>子ども　２０</v>
      </c>
      <c r="C20" s="7" t="str">
        <f>VLOOKUP($A20,名簿・クラス設定!$A$1:$D$43,3,0)</f>
        <v>こども　２０</v>
      </c>
      <c r="D20" s="7" t="str">
        <f>VLOOKUP($A20,名簿・クラス設定!$A$1:$D$43,4,0)</f>
        <v>女</v>
      </c>
      <c r="F20" s="51"/>
      <c r="G20" s="44"/>
      <c r="H20" s="57"/>
      <c r="I20" s="44"/>
      <c r="J20" s="57"/>
      <c r="K20" s="44"/>
      <c r="L20" s="57"/>
      <c r="M20" s="44"/>
      <c r="N20" s="57"/>
      <c r="O20" s="44"/>
      <c r="P20" s="57"/>
      <c r="Q20" s="44"/>
      <c r="R20" s="60"/>
      <c r="V20" s="1"/>
    </row>
    <row r="21" spans="1:39" ht="25" customHeight="1" thickBot="1" x14ac:dyDescent="0.4">
      <c r="A21" s="7">
        <v>21</v>
      </c>
      <c r="B21" s="7" t="str">
        <f>VLOOKUP($A21,名簿・クラス設定!$A$1:$D$43,2,0)</f>
        <v>子ども　２１</v>
      </c>
      <c r="C21" s="7" t="str">
        <f>VLOOKUP($A21,名簿・クラス設定!$A$1:$D$43,3,0)</f>
        <v>こども　２１</v>
      </c>
      <c r="D21" s="7" t="str">
        <f>VLOOKUP($A21,名簿・クラス設定!$A$1:$D$43,4,0)</f>
        <v>男</v>
      </c>
      <c r="F21" s="53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61"/>
      <c r="V21" s="1"/>
    </row>
    <row r="22" spans="1:39" ht="25" customHeight="1" x14ac:dyDescent="0.35">
      <c r="A22" s="7">
        <v>22</v>
      </c>
      <c r="B22" s="7" t="str">
        <f>VLOOKUP($A22,名簿・クラス設定!$A$1:$D$43,2,0)</f>
        <v>子ども　２２</v>
      </c>
      <c r="C22" s="7" t="str">
        <f>VLOOKUP($A22,名簿・クラス設定!$A$1:$D$43,3,0)</f>
        <v>こども　２２</v>
      </c>
      <c r="D22" s="7" t="str">
        <f>VLOOKUP($A22,名簿・クラス設定!$A$1:$D$43,4,0)</f>
        <v>女</v>
      </c>
      <c r="V22" s="1"/>
    </row>
    <row r="23" spans="1:39" ht="25" customHeight="1" x14ac:dyDescent="0.35">
      <c r="A23" s="7">
        <v>23</v>
      </c>
      <c r="B23" s="7" t="str">
        <f>VLOOKUP($A23,名簿・クラス設定!$A$1:$D$43,2,0)</f>
        <v>子ども　２３</v>
      </c>
      <c r="C23" s="7" t="str">
        <f>VLOOKUP($A23,名簿・クラス設定!$A$1:$D$43,3,0)</f>
        <v>こども　２３</v>
      </c>
      <c r="D23" s="7" t="str">
        <f>VLOOKUP($A23,名簿・クラス設定!$A$1:$D$43,4,0)</f>
        <v>男</v>
      </c>
      <c r="V23" s="1"/>
    </row>
    <row r="24" spans="1:39" ht="25" customHeight="1" x14ac:dyDescent="0.35">
      <c r="A24" s="7">
        <v>24</v>
      </c>
      <c r="B24" s="7" t="str">
        <f>VLOOKUP($A24,名簿・クラス設定!$A$1:$D$43,2,0)</f>
        <v>子ども　２４</v>
      </c>
      <c r="C24" s="7" t="str">
        <f>VLOOKUP($A24,名簿・クラス設定!$A$1:$D$43,3,0)</f>
        <v>こども　２４</v>
      </c>
      <c r="D24" s="7" t="str">
        <f>VLOOKUP($A24,名簿・クラス設定!$A$1:$D$43,4,0)</f>
        <v>女</v>
      </c>
      <c r="F24" s="65" t="s">
        <v>112</v>
      </c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7"/>
      <c r="V24" s="1"/>
      <c r="X24" s="1" ph="1"/>
      <c r="AM24" s="1" ph="1"/>
    </row>
    <row r="25" spans="1:39" ht="25" customHeight="1" x14ac:dyDescent="0.35">
      <c r="A25" s="7">
        <v>25</v>
      </c>
      <c r="B25" s="7" t="str">
        <f>VLOOKUP($A25,名簿・クラス設定!$A$1:$D$43,2,0)</f>
        <v>子ども　２５</v>
      </c>
      <c r="C25" s="7" t="str">
        <f>VLOOKUP($A25,名簿・クラス設定!$A$1:$D$43,3,0)</f>
        <v>こども　２５</v>
      </c>
      <c r="D25" s="7" t="str">
        <f>VLOOKUP($A25,名簿・クラス設定!$A$1:$D$43,4,0)</f>
        <v>男</v>
      </c>
      <c r="F25" s="14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6"/>
      <c r="V25" s="1"/>
      <c r="X25" s="1" ph="1"/>
      <c r="AM25" s="1" ph="1"/>
    </row>
    <row r="26" spans="1:39" ht="25" customHeight="1" x14ac:dyDescent="0.35">
      <c r="A26" s="7">
        <v>26</v>
      </c>
      <c r="B26" s="7" t="str">
        <f>VLOOKUP($A26,名簿・クラス設定!$A$1:$D$43,2,0)</f>
        <v>子ども　２６</v>
      </c>
      <c r="C26" s="7" t="str">
        <f>VLOOKUP($A26,名簿・クラス設定!$A$1:$D$43,3,0)</f>
        <v>こども　２６</v>
      </c>
      <c r="D26" s="7" t="str">
        <f>VLOOKUP($A26,名簿・クラス設定!$A$1:$D$43,4,0)</f>
        <v>女</v>
      </c>
      <c r="F26" s="17"/>
      <c r="G26" s="10" t="str">
        <f>IF($Q$20="","",$Q$20)</f>
        <v/>
      </c>
      <c r="H26" s="12"/>
      <c r="I26" s="10" t="str">
        <f>IF($O$20="","",$O$20)</f>
        <v/>
      </c>
      <c r="J26" s="12"/>
      <c r="K26" s="10" t="str">
        <f>IF($M$20="","",$M$20)</f>
        <v/>
      </c>
      <c r="L26" s="12"/>
      <c r="M26" s="10" t="str">
        <f>IF($K$20="","",$K$20)</f>
        <v/>
      </c>
      <c r="N26" s="12"/>
      <c r="O26" s="10" t="str">
        <f>IF($I$20="","",$I$20)</f>
        <v/>
      </c>
      <c r="P26" s="13"/>
      <c r="Q26" s="10" t="str">
        <f>IF($G$20="","",$G$20)</f>
        <v/>
      </c>
      <c r="R26" s="18"/>
      <c r="V26" s="1"/>
      <c r="X26" s="1" ph="1"/>
      <c r="AM26" s="1" ph="1"/>
    </row>
    <row r="27" spans="1:39" ht="25" customHeight="1" x14ac:dyDescent="0.35">
      <c r="A27" s="7">
        <v>27</v>
      </c>
      <c r="B27" s="7" t="str">
        <f>VLOOKUP($A27,名簿・クラス設定!$A$1:$D$43,2,0)</f>
        <v>子ども　２７</v>
      </c>
      <c r="C27" s="7" t="str">
        <f>VLOOKUP($A27,名簿・クラス設定!$A$1:$D$43,3,0)</f>
        <v>こども　２７</v>
      </c>
      <c r="D27" s="7" t="str">
        <f>VLOOKUP($A27,名簿・クラス設定!$A$1:$D$43,4,0)</f>
        <v>男</v>
      </c>
      <c r="F27" s="17"/>
      <c r="G27" s="12"/>
      <c r="H27" s="12"/>
      <c r="I27" s="12"/>
      <c r="J27" s="12"/>
      <c r="K27" s="12"/>
      <c r="L27" s="12"/>
      <c r="M27" s="12"/>
      <c r="N27" s="12"/>
      <c r="O27" s="12"/>
      <c r="P27" s="13"/>
      <c r="Q27" s="12"/>
      <c r="R27" s="18"/>
      <c r="X27" s="1" ph="1"/>
      <c r="AM27" s="1" ph="1"/>
    </row>
    <row r="28" spans="1:39" ht="25.5" customHeight="1" x14ac:dyDescent="0.35">
      <c r="A28" s="7">
        <v>28</v>
      </c>
      <c r="B28" s="7" t="str">
        <f>VLOOKUP($A28,名簿・クラス設定!$A$1:$D$43,2,0)</f>
        <v>子ども　２８</v>
      </c>
      <c r="C28" s="7" t="str">
        <f>VLOOKUP($A28,名簿・クラス設定!$A$1:$D$43,3,0)</f>
        <v>こども　２８</v>
      </c>
      <c r="D28" s="7" t="str">
        <f>VLOOKUP($A28,名簿・クラス設定!$A$1:$D$43,4,0)</f>
        <v>女</v>
      </c>
      <c r="F28" s="17"/>
      <c r="G28" s="10" t="str">
        <f>IF($Q$18="","",$Q$18)</f>
        <v/>
      </c>
      <c r="H28" s="12"/>
      <c r="I28" s="10" t="str">
        <f>IF($O$18="","",$O$18)</f>
        <v/>
      </c>
      <c r="J28" s="12"/>
      <c r="K28" s="10" t="str">
        <f>IF($M$18="","",$M$18)</f>
        <v/>
      </c>
      <c r="L28" s="12"/>
      <c r="M28" s="10" t="str">
        <f>IF($K$18="","",$K$18)</f>
        <v/>
      </c>
      <c r="N28" s="12"/>
      <c r="O28" s="10" t="str">
        <f>IF($I$18="","",$I$18)</f>
        <v/>
      </c>
      <c r="P28" s="13"/>
      <c r="Q28" s="10" t="str">
        <f>IF($G$18="","",$G$18)</f>
        <v/>
      </c>
      <c r="R28" s="18"/>
    </row>
    <row r="29" spans="1:39" ht="25.5" customHeight="1" x14ac:dyDescent="0.35">
      <c r="A29" s="7">
        <v>29</v>
      </c>
      <c r="B29" s="7" t="str">
        <f>VLOOKUP($A29,名簿・クラス設定!$A$1:$D$43,2,0)</f>
        <v>子ども　２９</v>
      </c>
      <c r="C29" s="7" t="str">
        <f>VLOOKUP($A29,名簿・クラス設定!$A$1:$D$43,3,0)</f>
        <v>こども　２９</v>
      </c>
      <c r="D29" s="7" t="str">
        <f>VLOOKUP($A29,名簿・クラス設定!$A$1:$D$43,4,0)</f>
        <v>男</v>
      </c>
      <c r="F29" s="17"/>
      <c r="G29" s="12"/>
      <c r="H29" s="12"/>
      <c r="I29" s="12"/>
      <c r="J29" s="12"/>
      <c r="K29" s="12"/>
      <c r="L29" s="12"/>
      <c r="M29" s="12"/>
      <c r="N29" s="12"/>
      <c r="O29" s="12"/>
      <c r="P29" s="13"/>
      <c r="Q29" s="12"/>
      <c r="R29" s="18"/>
    </row>
    <row r="30" spans="1:39" ht="25.5" customHeight="1" x14ac:dyDescent="0.35">
      <c r="A30" s="7">
        <v>30</v>
      </c>
      <c r="B30" s="7" t="str">
        <f>VLOOKUP($A30,名簿・クラス設定!$A$1:$D$43,2,0)</f>
        <v>子ども　３０</v>
      </c>
      <c r="C30" s="7" t="str">
        <f>VLOOKUP($A30,名簿・クラス設定!$A$1:$D$43,3,0)</f>
        <v>こども　３０</v>
      </c>
      <c r="D30" s="7" t="str">
        <f>VLOOKUP($A30,名簿・クラス設定!$A$1:$D$43,4,0)</f>
        <v>女</v>
      </c>
      <c r="F30" s="17"/>
      <c r="G30" s="10" t="str">
        <f>IF($Q$16="","",$Q$16)</f>
        <v/>
      </c>
      <c r="H30" s="12"/>
      <c r="I30" s="10" t="str">
        <f>IF($O$16="","",$O$16)</f>
        <v/>
      </c>
      <c r="J30" s="12"/>
      <c r="K30" s="10" t="str">
        <f>IF($M$16="","",$M$16)</f>
        <v/>
      </c>
      <c r="L30" s="12"/>
      <c r="M30" s="10" t="str">
        <f>IF($K$16="","",$K$16)</f>
        <v/>
      </c>
      <c r="N30" s="12"/>
      <c r="O30" s="10" t="str">
        <f>IF($I$16="","",$I$16)</f>
        <v/>
      </c>
      <c r="P30" s="13"/>
      <c r="Q30" s="10" t="str">
        <f>IF($G$16="","",$G$16)</f>
        <v/>
      </c>
      <c r="R30" s="18"/>
      <c r="X30" s="1" ph="1"/>
      <c r="AM30" s="1" ph="1"/>
    </row>
    <row r="31" spans="1:39" ht="21.5" x14ac:dyDescent="0.35">
      <c r="A31" s="7">
        <v>31</v>
      </c>
      <c r="B31" s="7" t="str">
        <f>VLOOKUP($A31,名簿・クラス設定!$A$1:$D$43,2,0)</f>
        <v>子ども　３１</v>
      </c>
      <c r="C31" s="7" t="str">
        <f>VLOOKUP($A31,名簿・クラス設定!$A$1:$D$43,3,0)</f>
        <v>こども　３１</v>
      </c>
      <c r="D31" s="7" t="str">
        <f>VLOOKUP($A31,名簿・クラス設定!$A$1:$D$43,4,0)</f>
        <v>男</v>
      </c>
      <c r="F31" s="17"/>
      <c r="G31" s="12"/>
      <c r="H31" s="12"/>
      <c r="I31" s="12"/>
      <c r="J31" s="12"/>
      <c r="K31" s="12"/>
      <c r="L31" s="12"/>
      <c r="M31" s="12"/>
      <c r="N31" s="12"/>
      <c r="O31" s="12"/>
      <c r="P31" s="13"/>
      <c r="Q31" s="12"/>
      <c r="R31" s="18"/>
      <c r="V31" s="1"/>
      <c r="X31" s="1" ph="1"/>
      <c r="AM31" s="1" ph="1"/>
    </row>
    <row r="32" spans="1:39" ht="21.5" x14ac:dyDescent="0.35">
      <c r="A32" s="7">
        <v>32</v>
      </c>
      <c r="B32" s="7" t="str">
        <f>VLOOKUP($A32,名簿・クラス設定!$A$1:$D$43,2,0)</f>
        <v>子ども　３２</v>
      </c>
      <c r="C32" s="7" t="str">
        <f>VLOOKUP($A32,名簿・クラス設定!$A$1:$D$43,3,0)</f>
        <v>こども　３２</v>
      </c>
      <c r="D32" s="7" t="str">
        <f>VLOOKUP($A32,名簿・クラス設定!$A$1:$D$43,4,0)</f>
        <v>女</v>
      </c>
      <c r="F32" s="17"/>
      <c r="G32" s="10" t="str">
        <f>IF($Q$14="","",$Q$14)</f>
        <v/>
      </c>
      <c r="H32" s="12"/>
      <c r="I32" s="10" t="str">
        <f>IF($O$14="","",$O$14)</f>
        <v/>
      </c>
      <c r="J32" s="12"/>
      <c r="K32" s="10" t="str">
        <f>IF($M$14="","",$M$14)</f>
        <v/>
      </c>
      <c r="L32" s="12"/>
      <c r="M32" s="10" t="str">
        <f>IF($K$14="","",$K$14)</f>
        <v/>
      </c>
      <c r="N32" s="12"/>
      <c r="O32" s="10" t="str">
        <f>IF($I$14="","",$I$14)</f>
        <v/>
      </c>
      <c r="P32" s="13"/>
      <c r="Q32" s="10" t="str">
        <f>IF($G$14="","",$G$14)</f>
        <v/>
      </c>
      <c r="R32" s="18"/>
      <c r="V32" s="1"/>
      <c r="X32" s="1" ph="1"/>
      <c r="AM32" s="1" ph="1"/>
    </row>
    <row r="33" spans="1:39" ht="21.5" x14ac:dyDescent="0.35">
      <c r="A33" s="7">
        <v>33</v>
      </c>
      <c r="B33" s="7" t="str">
        <f>VLOOKUP($A33,名簿・クラス設定!$A$1:$D$43,2,0)</f>
        <v>子ども　３３</v>
      </c>
      <c r="C33" s="7" t="str">
        <f>VLOOKUP($A33,名簿・クラス設定!$A$1:$D$43,3,0)</f>
        <v>こども　３３</v>
      </c>
      <c r="D33" s="7" t="str">
        <f>VLOOKUP($A33,名簿・クラス設定!$A$1:$D$43,4,0)</f>
        <v>男</v>
      </c>
      <c r="F33" s="17"/>
      <c r="G33" s="12"/>
      <c r="H33" s="12"/>
      <c r="I33" s="12"/>
      <c r="J33" s="12"/>
      <c r="K33" s="12"/>
      <c r="L33" s="12"/>
      <c r="M33" s="12"/>
      <c r="N33" s="12"/>
      <c r="O33" s="12"/>
      <c r="P33" s="13"/>
      <c r="Q33" s="12"/>
      <c r="R33" s="18"/>
      <c r="V33" s="1"/>
      <c r="X33" s="1" ph="1"/>
      <c r="AM33" s="1" ph="1"/>
    </row>
    <row r="34" spans="1:39" ht="21.5" x14ac:dyDescent="0.35">
      <c r="A34" s="7">
        <v>34</v>
      </c>
      <c r="B34" s="7" t="str">
        <f>VLOOKUP($A34,名簿・クラス設定!$A$1:$D$43,2,0)</f>
        <v>子ども　３４</v>
      </c>
      <c r="C34" s="7" t="str">
        <f>VLOOKUP($A34,名簿・クラス設定!$A$1:$D$43,3,0)</f>
        <v>こども　３４</v>
      </c>
      <c r="D34" s="7" t="str">
        <f>VLOOKUP($A34,名簿・クラス設定!$A$1:$D$43,4,0)</f>
        <v>女</v>
      </c>
      <c r="F34" s="17"/>
      <c r="G34" s="10" t="str">
        <f>IF($Q$12="","",$Q$12)</f>
        <v/>
      </c>
      <c r="H34" s="12"/>
      <c r="I34" s="10" t="str">
        <f>IF($O$12="","",$O$12)</f>
        <v/>
      </c>
      <c r="J34" s="12"/>
      <c r="K34" s="10" t="str">
        <f>IF($M$12="","",$M$12)</f>
        <v/>
      </c>
      <c r="L34" s="12"/>
      <c r="M34" s="10" t="str">
        <f>IF($K$12="","",$K$12)</f>
        <v/>
      </c>
      <c r="N34" s="12"/>
      <c r="O34" s="10" t="str">
        <f>IF($I$12="","",$I$12)</f>
        <v/>
      </c>
      <c r="P34" s="13"/>
      <c r="Q34" s="10" t="str">
        <f>IF($G$12="","",$G$12)</f>
        <v/>
      </c>
      <c r="R34" s="18"/>
      <c r="V34" s="1"/>
      <c r="X34" s="1" ph="1"/>
      <c r="AM34" s="1" ph="1"/>
    </row>
    <row r="35" spans="1:39" ht="21.5" x14ac:dyDescent="0.35">
      <c r="A35" s="7">
        <v>35</v>
      </c>
      <c r="B35" s="7" t="str">
        <f>VLOOKUP($A35,名簿・クラス設定!$A$1:$D$43,2,0)</f>
        <v>子ども　３５</v>
      </c>
      <c r="C35" s="7" t="str">
        <f>VLOOKUP($A35,名簿・クラス設定!$A$1:$D$43,3,0)</f>
        <v>こども　３５</v>
      </c>
      <c r="D35" s="7" t="str">
        <f>VLOOKUP($A35,名簿・クラス設定!$A$1:$D$43,4,0)</f>
        <v>男</v>
      </c>
      <c r="F35" s="17"/>
      <c r="G35" s="12"/>
      <c r="H35" s="12"/>
      <c r="I35" s="12"/>
      <c r="J35" s="12"/>
      <c r="K35" s="12"/>
      <c r="L35" s="12"/>
      <c r="M35" s="12"/>
      <c r="N35" s="12"/>
      <c r="O35" s="12"/>
      <c r="P35" s="13"/>
      <c r="Q35" s="12"/>
      <c r="R35" s="18"/>
      <c r="V35" s="1"/>
      <c r="X35" s="1" ph="1"/>
      <c r="AM35" s="1" ph="1"/>
    </row>
    <row r="36" spans="1:39" ht="21.5" x14ac:dyDescent="0.35">
      <c r="A36" s="7">
        <v>36</v>
      </c>
      <c r="B36" s="7" t="str">
        <f>VLOOKUP($A36,名簿・クラス設定!$A$1:$D$43,2,0)</f>
        <v>子ども　３６</v>
      </c>
      <c r="C36" s="7" t="str">
        <f>VLOOKUP($A36,名簿・クラス設定!$A$1:$D$43,3,0)</f>
        <v>こども　３６</v>
      </c>
      <c r="D36" s="7" t="str">
        <f>VLOOKUP($A36,名簿・クラス設定!$A$1:$D$43,4,0)</f>
        <v>女</v>
      </c>
      <c r="F36" s="17"/>
      <c r="G36" s="10" t="str">
        <f>IF($Q$10="","",$Q$10)</f>
        <v/>
      </c>
      <c r="H36" s="12"/>
      <c r="I36" s="10" t="str">
        <f>IF($O$10="","",$O$10)</f>
        <v/>
      </c>
      <c r="J36" s="12"/>
      <c r="K36" s="10" t="str">
        <f>IF($M$10="","",$M$10)</f>
        <v/>
      </c>
      <c r="L36" s="12"/>
      <c r="M36" s="10" t="str">
        <f>IF($K$10="","",$K$10)</f>
        <v/>
      </c>
      <c r="N36" s="12"/>
      <c r="O36" s="10" t="str">
        <f>IF($I$10="","",$I$10)</f>
        <v/>
      </c>
      <c r="P36" s="13"/>
      <c r="Q36" s="10" t="str">
        <f>IF($G$10="","",$G$10)</f>
        <v/>
      </c>
      <c r="R36" s="18"/>
      <c r="V36" s="1"/>
      <c r="X36" s="1" ph="1"/>
      <c r="AM36" s="1" ph="1"/>
    </row>
    <row r="37" spans="1:39" ht="21.5" x14ac:dyDescent="0.35">
      <c r="A37" s="7">
        <v>37</v>
      </c>
      <c r="B37" s="7" t="str">
        <f>VLOOKUP($A37,名簿・クラス設定!$A$1:$D$43,2,0)</f>
        <v>子ども　３７</v>
      </c>
      <c r="C37" s="7" t="str">
        <f>VLOOKUP($A37,名簿・クラス設定!$A$1:$D$43,3,0)</f>
        <v>こども　３７</v>
      </c>
      <c r="D37" s="7" t="str">
        <f>VLOOKUP($A37,名簿・クラス設定!$A$1:$D$43,4,0)</f>
        <v>男</v>
      </c>
      <c r="F37" s="17"/>
      <c r="G37" s="12"/>
      <c r="H37" s="12"/>
      <c r="I37" s="12"/>
      <c r="J37" s="12"/>
      <c r="K37" s="12"/>
      <c r="L37" s="12"/>
      <c r="M37" s="12"/>
      <c r="N37" s="12"/>
      <c r="O37" s="12"/>
      <c r="P37" s="13"/>
      <c r="Q37" s="12"/>
      <c r="R37" s="18"/>
      <c r="V37" s="1"/>
      <c r="X37" s="1" ph="1"/>
      <c r="AM37" s="1" ph="1"/>
    </row>
    <row r="38" spans="1:39" ht="21.5" x14ac:dyDescent="0.35">
      <c r="A38" s="7">
        <v>38</v>
      </c>
      <c r="B38" s="7" t="str">
        <f>VLOOKUP($A38,名簿・クラス設定!$A$1:$D$43,2,0)</f>
        <v>子ども　３８</v>
      </c>
      <c r="C38" s="7" t="str">
        <f>VLOOKUP($A38,名簿・クラス設定!$A$1:$D$43,3,0)</f>
        <v>こども　３８</v>
      </c>
      <c r="D38" s="7" t="str">
        <f>VLOOKUP($A38,名簿・クラス設定!$A$1:$D$43,4,0)</f>
        <v>女</v>
      </c>
      <c r="F38" s="17"/>
      <c r="G38" s="10" t="str">
        <f>IF($Q$8="","",$Q$8)</f>
        <v/>
      </c>
      <c r="H38" s="13"/>
      <c r="I38" s="10" t="str">
        <f>IF($O$8="","",$O$8)</f>
        <v/>
      </c>
      <c r="J38" s="13"/>
      <c r="K38" s="10" t="str">
        <f>IF($M$8="","",$M$8)</f>
        <v/>
      </c>
      <c r="L38" s="13"/>
      <c r="M38" s="10" t="str">
        <f>IF($K$8="","",$K$8)</f>
        <v/>
      </c>
      <c r="N38" s="13"/>
      <c r="O38" s="10" t="str">
        <f>IF($I$8="","",$I$8)</f>
        <v/>
      </c>
      <c r="P38" s="13"/>
      <c r="Q38" s="10" t="str">
        <f>IF($G$8="","",$G$8)</f>
        <v/>
      </c>
      <c r="R38" s="18"/>
      <c r="V38" s="1"/>
      <c r="X38" s="1" ph="1"/>
      <c r="AM38" s="1" ph="1"/>
    </row>
    <row r="39" spans="1:39" ht="21.5" x14ac:dyDescent="0.35">
      <c r="A39" s="7">
        <v>39</v>
      </c>
      <c r="B39" s="7" t="str">
        <f>VLOOKUP($A39,名簿・クラス設定!$A$1:$D$43,2,0)</f>
        <v>子ども　３９</v>
      </c>
      <c r="C39" s="7" t="str">
        <f>VLOOKUP($A39,名簿・クラス設定!$A$1:$D$43,3,0)</f>
        <v>こども　３９</v>
      </c>
      <c r="D39" s="7" t="str">
        <f>VLOOKUP($A39,名簿・クラス設定!$A$1:$D$43,4,0)</f>
        <v>男</v>
      </c>
      <c r="F39" s="17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18"/>
      <c r="V39" s="1"/>
      <c r="X39" s="1" ph="1"/>
      <c r="AM39" s="1" ph="1"/>
    </row>
    <row r="40" spans="1:39" ht="21.5" x14ac:dyDescent="0.35">
      <c r="A40" s="7">
        <v>40</v>
      </c>
      <c r="B40" s="7" t="str">
        <f>VLOOKUP($A40,名簿・クラス設定!$A$1:$D$43,2,0)</f>
        <v>子ども　４０</v>
      </c>
      <c r="C40" s="7" t="str">
        <f>VLOOKUP($A40,名簿・クラス設定!$A$1:$D$43,3,0)</f>
        <v>こども　４０</v>
      </c>
      <c r="D40" s="7" t="str">
        <f>VLOOKUP($A40,名簿・クラス設定!$A$1:$D$43,4,0)</f>
        <v>女</v>
      </c>
      <c r="F40" s="17"/>
      <c r="G40" s="2"/>
      <c r="H40" s="2"/>
      <c r="I40" s="2"/>
      <c r="J40" s="2"/>
      <c r="K40" s="62" t="s">
        <v>111</v>
      </c>
      <c r="L40" s="63"/>
      <c r="M40" s="64"/>
      <c r="N40" s="2"/>
      <c r="O40" s="2"/>
      <c r="P40" s="2"/>
      <c r="Q40" s="2"/>
      <c r="R40" s="18"/>
      <c r="V40" s="1"/>
      <c r="X40" s="1" ph="1"/>
      <c r="AM40" s="1" ph="1"/>
    </row>
    <row r="41" spans="1:39" ht="21.5" x14ac:dyDescent="0.35">
      <c r="A41" s="7"/>
      <c r="B41" s="7"/>
      <c r="C41" s="7"/>
      <c r="D41" s="7"/>
      <c r="F41" s="19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1"/>
      <c r="V41" s="1"/>
      <c r="X41" s="1" ph="1"/>
      <c r="AM41" s="1" ph="1"/>
    </row>
    <row r="42" spans="1:39" ht="21.5" x14ac:dyDescent="0.35">
      <c r="A42" s="7"/>
      <c r="B42" s="7"/>
      <c r="C42" s="7"/>
      <c r="D42" s="7"/>
      <c r="V42" s="1"/>
      <c r="X42" s="1" ph="1"/>
      <c r="AM42" s="1" ph="1"/>
    </row>
    <row r="43" spans="1:39" ht="21.5" x14ac:dyDescent="0.35">
      <c r="A43" s="7"/>
      <c r="B43" s="7"/>
      <c r="C43" s="7"/>
      <c r="D43" s="7"/>
      <c r="V43" s="1"/>
      <c r="X43" s="1" ph="1"/>
      <c r="AM43" s="1" ph="1"/>
    </row>
  </sheetData>
  <mergeCells count="7">
    <mergeCell ref="K40:M40"/>
    <mergeCell ref="F24:R24"/>
    <mergeCell ref="K1:L1"/>
    <mergeCell ref="N1:O1"/>
    <mergeCell ref="K6:M6"/>
    <mergeCell ref="F3:R4"/>
    <mergeCell ref="F1:J1"/>
  </mergeCells>
  <phoneticPr fontId="2"/>
  <printOptions horizontalCentered="1" verticalCentered="1"/>
  <pageMargins left="0.23622047244094491" right="0.35433070866141736" top="0.11811023622047245" bottom="0" header="0" footer="0"/>
  <pageSetup paperSize="9" scale="97" orientation="landscape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8597612-1FB5-4AA1-9169-DF16C7AE30BF}">
          <x14:formula1>
            <xm:f>名簿・クラス設定!$G$2:$G$10</xm:f>
          </x14:formula1>
          <xm:sqref>K1:L1</xm:sqref>
        </x14:dataValidation>
        <x14:dataValidation type="list" allowBlank="1" showInputMessage="1" showErrorMessage="1" xr:uid="{F4DE2BA9-A293-4495-A2B2-34F77452E0AD}">
          <x14:formula1>
            <xm:f>名簿・クラス設定!$H$2:$H$13</xm:f>
          </x14:formula1>
          <xm:sqref>N1:O1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49EC5-5031-47C5-AF1D-DB805FE0B9AD}">
  <dimension ref="B1:R23"/>
  <sheetViews>
    <sheetView zoomScaleNormal="100" workbookViewId="0">
      <selection activeCell="U10" sqref="U10"/>
    </sheetView>
  </sheetViews>
  <sheetFormatPr defaultColWidth="9" defaultRowHeight="16" x14ac:dyDescent="0.2"/>
  <cols>
    <col min="1" max="1" width="5.1796875" style="23" customWidth="1"/>
    <col min="2" max="2" width="3.81640625" style="24" customWidth="1"/>
    <col min="3" max="3" width="14.81640625" style="23" customWidth="1"/>
    <col min="4" max="4" width="3.1796875" style="23" customWidth="1"/>
    <col min="5" max="5" width="3.81640625" style="23" customWidth="1"/>
    <col min="6" max="6" width="14.81640625" style="23" customWidth="1"/>
    <col min="7" max="7" width="3.1796875" style="23" customWidth="1"/>
    <col min="8" max="8" width="3.81640625" style="23" customWidth="1"/>
    <col min="9" max="9" width="14.81640625" style="23" customWidth="1"/>
    <col min="10" max="10" width="3.1796875" style="23" customWidth="1"/>
    <col min="11" max="11" width="3.81640625" style="23" customWidth="1"/>
    <col min="12" max="12" width="14.81640625" style="23" customWidth="1"/>
    <col min="13" max="13" width="3.1796875" style="23" customWidth="1"/>
    <col min="14" max="14" width="3.81640625" style="23" customWidth="1"/>
    <col min="15" max="15" width="14.81640625" style="23" customWidth="1"/>
    <col min="16" max="16" width="3.1796875" style="23" customWidth="1"/>
    <col min="17" max="17" width="3.81640625" style="23" customWidth="1"/>
    <col min="18" max="18" width="14.81640625" style="23" customWidth="1"/>
    <col min="19" max="16384" width="9" style="23"/>
  </cols>
  <sheetData>
    <row r="1" spans="2:18" ht="30.75" customHeight="1" x14ac:dyDescent="0.2">
      <c r="B1" s="84" t="str">
        <f>座席設定!K1&amp;" 年 "&amp;座席設定!N1&amp;" 組 座席表"</f>
        <v>1 年 1 組 座席表</v>
      </c>
      <c r="C1" s="84"/>
      <c r="D1" s="84"/>
      <c r="E1" s="84"/>
    </row>
    <row r="2" spans="2:18" ht="36" customHeight="1" x14ac:dyDescent="0.2">
      <c r="H2" s="85" t="s">
        <v>111</v>
      </c>
      <c r="I2" s="86"/>
      <c r="J2" s="86"/>
      <c r="K2" s="86"/>
      <c r="L2" s="87"/>
    </row>
    <row r="4" spans="2:18" ht="14.25" customHeight="1" x14ac:dyDescent="0.2">
      <c r="B4" s="82" t="str">
        <f>IF(座席設定!$G$8="","",座席設定!$G$8)</f>
        <v/>
      </c>
      <c r="C4" s="26" t="str">
        <f>IF($B$4="","",VLOOKUP($B$4,名簿・クラス設定!$A$1:$D$43,3,0))</f>
        <v/>
      </c>
      <c r="E4" s="82" t="str">
        <f>IF(座席設定!$I$8="","",座席設定!$I$8)</f>
        <v/>
      </c>
      <c r="F4" s="26" t="str">
        <f>IF($E$4="","",VLOOKUP($E$4,名簿・クラス設定!$A$1:$D$43,3,0))</f>
        <v/>
      </c>
      <c r="H4" s="82" t="str">
        <f>IF(座席設定!$K$8="","",座席設定!$K$8)</f>
        <v/>
      </c>
      <c r="I4" s="26" t="str">
        <f>IF($H$4="","",VLOOKUP($H$4,名簿・クラス設定!$A$1:$D$43,3,0))</f>
        <v/>
      </c>
      <c r="K4" s="82" t="str">
        <f>IF(座席設定!$M$8="","",座席設定!$M$8)</f>
        <v/>
      </c>
      <c r="L4" s="26" t="str">
        <f>IF($K$4="","",VLOOKUP($K$4,名簿・クラス設定!$A$1:$D$43,3,0))</f>
        <v/>
      </c>
      <c r="N4" s="82" t="str">
        <f>IF(座席設定!$O$8="","",座席設定!$O$8)</f>
        <v/>
      </c>
      <c r="O4" s="26" t="str">
        <f>IF($N$4="","",VLOOKUP($N$4,名簿・クラス設定!$A$1:$D$43,3,0))</f>
        <v/>
      </c>
      <c r="Q4" s="82" t="str">
        <f>IF(座席設定!$Q$8="","",座席設定!$Q$8)</f>
        <v/>
      </c>
      <c r="R4" s="26" t="str">
        <f>IF($Q$4="","",VLOOKUP($Q$4,名簿・クラス設定!$A$1:$D$43,3,0))</f>
        <v/>
      </c>
    </row>
    <row r="5" spans="2:18" ht="30" customHeight="1" x14ac:dyDescent="0.2">
      <c r="B5" s="83"/>
      <c r="C5" s="28" t="str">
        <f>IF($B$4="","",VLOOKUP($B$4,名簿・クラス設定!$A$1:$D$43,2,0))</f>
        <v/>
      </c>
      <c r="E5" s="83"/>
      <c r="F5" s="28" t="str">
        <f>IF($E$4="","",VLOOKUP($E$4,名簿・クラス設定!$A$1:$D$43,2,0))</f>
        <v/>
      </c>
      <c r="H5" s="83"/>
      <c r="I5" s="28" t="str">
        <f>IF($H$4="","",VLOOKUP($H$4,名簿・クラス設定!$A$1:$D$43,2,0))</f>
        <v/>
      </c>
      <c r="K5" s="83"/>
      <c r="L5" s="28" t="str">
        <f>IF($K$4="","",VLOOKUP($K$4,名簿・クラス設定!$A$1:$D$43,2,0))</f>
        <v/>
      </c>
      <c r="N5" s="83"/>
      <c r="O5" s="28" t="str">
        <f>IF($N$4="","",VLOOKUP($N$4,名簿・クラス設定!$A$1:$D$43,2,0))</f>
        <v/>
      </c>
      <c r="Q5" s="83"/>
      <c r="R5" s="28" t="str">
        <f>IF($Q$4="","",VLOOKUP($Q$4,名簿・クラス設定!$A$1:$D$43,2,0))</f>
        <v/>
      </c>
    </row>
    <row r="6" spans="2:18" ht="15" x14ac:dyDescent="0.2">
      <c r="B6" s="23"/>
    </row>
    <row r="7" spans="2:18" ht="14.25" customHeight="1" x14ac:dyDescent="0.2">
      <c r="B7" s="82" t="str">
        <f>IF(座席設定!$G$10="","",座席設定!$G$10)</f>
        <v/>
      </c>
      <c r="C7" s="26" t="str">
        <f>IF($B$7="","",VLOOKUP($B$7,名簿・クラス設定!$A$1:$D$43,3,0))</f>
        <v/>
      </c>
      <c r="E7" s="82" t="str">
        <f>IF(座席設定!$I$10="","",座席設定!$I$10)</f>
        <v/>
      </c>
      <c r="F7" s="26" t="str">
        <f>IF($E$7="","",VLOOKUP($E$7,名簿・クラス設定!$A$1:$D$43,3,0))</f>
        <v/>
      </c>
      <c r="H7" s="82" t="str">
        <f>IF(座席設定!$K$10="","",座席設定!$K$10)</f>
        <v/>
      </c>
      <c r="I7" s="26" t="str">
        <f>IF($H$7="","",VLOOKUP($H$7,名簿・クラス設定!$A$1:$D$43,3,0))</f>
        <v/>
      </c>
      <c r="K7" s="82" t="str">
        <f>IF(座席設定!$M$10="","",座席設定!$M$10)</f>
        <v/>
      </c>
      <c r="L7" s="26" t="str">
        <f>IF($K$7="","",VLOOKUP($K$7,名簿・クラス設定!$A$1:$D$43,3,0))</f>
        <v/>
      </c>
      <c r="N7" s="82" t="str">
        <f>IF(座席設定!$O$10="","",座席設定!$O$10)</f>
        <v/>
      </c>
      <c r="O7" s="26" t="str">
        <f>IF($N$7="","",VLOOKUP($N$7,名簿・クラス設定!$A$1:$D$43,3,0))</f>
        <v/>
      </c>
      <c r="Q7" s="82" t="str">
        <f>IF(座席設定!$Q$10="","",座席設定!$Q$10)</f>
        <v/>
      </c>
      <c r="R7" s="26" t="str">
        <f>IF($Q$7="","",VLOOKUP($Q$7,名簿・クラス設定!$A$1:$D$43,3,0))</f>
        <v/>
      </c>
    </row>
    <row r="8" spans="2:18" ht="30" customHeight="1" x14ac:dyDescent="0.2">
      <c r="B8" s="83"/>
      <c r="C8" s="28" t="str">
        <f>IF($B$7="","",VLOOKUP($B$7,名簿・クラス設定!$A$1:$D$43,2,0))</f>
        <v/>
      </c>
      <c r="E8" s="83"/>
      <c r="F8" s="28" t="str">
        <f>IF($E$7="","",VLOOKUP($E$7,名簿・クラス設定!$A$1:$D$43,2,0))</f>
        <v/>
      </c>
      <c r="H8" s="83"/>
      <c r="I8" s="28" t="str">
        <f>IF($H$7="","",VLOOKUP($H$7,名簿・クラス設定!$A$1:$D$43,2,0))</f>
        <v/>
      </c>
      <c r="K8" s="83"/>
      <c r="L8" s="28" t="str">
        <f>IF($K$7="","",VLOOKUP($K$7,名簿・クラス設定!$A$1:$D$43,2,0))</f>
        <v/>
      </c>
      <c r="N8" s="83"/>
      <c r="O8" s="28" t="str">
        <f>IF($N$7="","",VLOOKUP($N$7,名簿・クラス設定!$A$1:$D$43,2,0))</f>
        <v/>
      </c>
      <c r="Q8" s="83"/>
      <c r="R8" s="28" t="str">
        <f>IF($Q$7="","",VLOOKUP($Q$7,名簿・クラス設定!$A$1:$D$43,2,0))</f>
        <v/>
      </c>
    </row>
    <row r="9" spans="2:18" ht="15" x14ac:dyDescent="0.2">
      <c r="B9" s="23"/>
    </row>
    <row r="10" spans="2:18" ht="14.25" customHeight="1" x14ac:dyDescent="0.2">
      <c r="B10" s="82" t="str">
        <f>IF(座席設定!$G$12="","",座席設定!$G$12)</f>
        <v/>
      </c>
      <c r="C10" s="26" t="str">
        <f>IF($B$10="","",VLOOKUP($B$10,名簿・クラス設定!$A$1:$D$43,3,0))</f>
        <v/>
      </c>
      <c r="E10" s="82" t="str">
        <f>IF(座席設定!$I$12="","",座席設定!$I$12)</f>
        <v/>
      </c>
      <c r="F10" s="26" t="str">
        <f>IF($E$10="","",VLOOKUP($E$10,名簿・クラス設定!$A$1:$D$43,3,0))</f>
        <v/>
      </c>
      <c r="H10" s="82" t="str">
        <f>IF(座席設定!$K$12="","",座席設定!$K$12)</f>
        <v/>
      </c>
      <c r="I10" s="26" t="str">
        <f>IF($H$10="","",VLOOKUP($H$10,名簿・クラス設定!$A$1:$D$43,3,0))</f>
        <v/>
      </c>
      <c r="K10" s="82" t="str">
        <f>IF(座席設定!$M$12="","",座席設定!$M$12)</f>
        <v/>
      </c>
      <c r="L10" s="26" t="str">
        <f>IF($K$10="","",VLOOKUP($K$10,名簿・クラス設定!$A$1:$D$43,3,0))</f>
        <v/>
      </c>
      <c r="N10" s="82" t="str">
        <f>IF(座席設定!$O$12="","",座席設定!$O$12)</f>
        <v/>
      </c>
      <c r="O10" s="26" t="str">
        <f>IF($N$10="","",VLOOKUP($N$10,名簿・クラス設定!$A$1:$D$43,3,0))</f>
        <v/>
      </c>
      <c r="Q10" s="82" t="str">
        <f>IF(座席設定!$Q$12="","",座席設定!$Q$12)</f>
        <v/>
      </c>
      <c r="R10" s="26" t="str">
        <f>IF($Q$10="","",VLOOKUP($Q$10,名簿・クラス設定!$A$1:$D$43,3,0))</f>
        <v/>
      </c>
    </row>
    <row r="11" spans="2:18" ht="30" customHeight="1" x14ac:dyDescent="0.2">
      <c r="B11" s="83"/>
      <c r="C11" s="28" t="str">
        <f>IF($B$10="","",VLOOKUP($B$10,名簿・クラス設定!$A$1:$D$43,2,0))</f>
        <v/>
      </c>
      <c r="E11" s="83"/>
      <c r="F11" s="28" t="str">
        <f>IF($E$10="","",VLOOKUP($E$10,名簿・クラス設定!$A$1:$D$43,2,0))</f>
        <v/>
      </c>
      <c r="H11" s="83"/>
      <c r="I11" s="28" t="str">
        <f>IF($H$10="","",VLOOKUP($H$10,名簿・クラス設定!$A$1:$D$43,2,0))</f>
        <v/>
      </c>
      <c r="K11" s="83"/>
      <c r="L11" s="28" t="str">
        <f>IF($K$10="","",VLOOKUP($K$10,名簿・クラス設定!$A$1:$D$43,2,0))</f>
        <v/>
      </c>
      <c r="N11" s="83"/>
      <c r="O11" s="28" t="str">
        <f>IF($N$10="","",VLOOKUP($N$10,名簿・クラス設定!$A$1:$D$43,2,0))</f>
        <v/>
      </c>
      <c r="Q11" s="83"/>
      <c r="R11" s="28" t="str">
        <f>IF($Q$10="","",VLOOKUP($Q$10,名簿・クラス設定!$A$1:$D$43,2,0))</f>
        <v/>
      </c>
    </row>
    <row r="12" spans="2:18" ht="15" x14ac:dyDescent="0.2">
      <c r="B12" s="23"/>
    </row>
    <row r="13" spans="2:18" ht="14.25" customHeight="1" x14ac:dyDescent="0.2">
      <c r="B13" s="82" t="str">
        <f>IF(座席設定!$G$14="","",座席設定!$G$14)</f>
        <v/>
      </c>
      <c r="C13" s="26" t="str">
        <f>IF($B$13="","",VLOOKUP($B$13,名簿・クラス設定!$A$1:$D$43,3,0))</f>
        <v/>
      </c>
      <c r="E13" s="82" t="str">
        <f>IF(座席設定!$I$14="","",座席設定!$I$14)</f>
        <v/>
      </c>
      <c r="F13" s="26" t="str">
        <f>IF($E$13="","",VLOOKUP($E$13,名簿・クラス設定!$A$1:$D$43,3,0))</f>
        <v/>
      </c>
      <c r="H13" s="82" t="str">
        <f>IF(座席設定!$K$14="","",座席設定!$K$14)</f>
        <v/>
      </c>
      <c r="I13" s="26" t="str">
        <f>IF($H$13="","",VLOOKUP($H$13,名簿・クラス設定!$A$1:$D$43,3,0))</f>
        <v/>
      </c>
      <c r="K13" s="82" t="str">
        <f>IF(座席設定!$M$14="","",座席設定!$M$14)</f>
        <v/>
      </c>
      <c r="L13" s="26" t="str">
        <f>IF($K$13="","",VLOOKUP($K$13,名簿・クラス設定!$A$1:$D$43,3,0))</f>
        <v/>
      </c>
      <c r="N13" s="82" t="str">
        <f>IF(座席設定!$O$14="","",座席設定!$O$14)</f>
        <v/>
      </c>
      <c r="O13" s="26" t="str">
        <f>IF($N$13="","",VLOOKUP($N$13,名簿・クラス設定!$A$1:$D$43,3,0))</f>
        <v/>
      </c>
      <c r="Q13" s="82" t="str">
        <f>IF(座席設定!$Q$14="","",座席設定!$Q$14)</f>
        <v/>
      </c>
      <c r="R13" s="26" t="str">
        <f>IF($Q$13="","",VLOOKUP($Q$13,名簿・クラス設定!$A$1:$D$43,3,0))</f>
        <v/>
      </c>
    </row>
    <row r="14" spans="2:18" ht="30" customHeight="1" x14ac:dyDescent="0.2">
      <c r="B14" s="83"/>
      <c r="C14" s="28" t="str">
        <f>IF($B$13="","",VLOOKUP($B$13,名簿・クラス設定!$A$1:$D$43,2,0))</f>
        <v/>
      </c>
      <c r="E14" s="83"/>
      <c r="F14" s="28" t="str">
        <f>IF($E$13="","",VLOOKUP($E$13,名簿・クラス設定!$A$1:$D$43,2,0))</f>
        <v/>
      </c>
      <c r="H14" s="83"/>
      <c r="I14" s="28" t="str">
        <f>IF($H$13="","",VLOOKUP($H$13,名簿・クラス設定!$A$1:$D$43,2,0))</f>
        <v/>
      </c>
      <c r="K14" s="83"/>
      <c r="L14" s="28" t="str">
        <f>IF($K$13="","",VLOOKUP($K$13,名簿・クラス設定!$A$1:$D$43,2,0))</f>
        <v/>
      </c>
      <c r="N14" s="83"/>
      <c r="O14" s="28" t="str">
        <f>IF($N$13="","",VLOOKUP($N$13,名簿・クラス設定!$A$1:$D$43,2,0))</f>
        <v/>
      </c>
      <c r="Q14" s="83"/>
      <c r="R14" s="28" t="str">
        <f>IF($Q$13="","",VLOOKUP($Q$13,名簿・クラス設定!$A$1:$D$43,2,0))</f>
        <v/>
      </c>
    </row>
    <row r="15" spans="2:18" ht="15" x14ac:dyDescent="0.2">
      <c r="B15" s="23"/>
    </row>
    <row r="16" spans="2:18" ht="14.25" customHeight="1" x14ac:dyDescent="0.2">
      <c r="B16" s="82" t="str">
        <f>IF(座席設定!$G$16="","",座席設定!$G$16)</f>
        <v/>
      </c>
      <c r="C16" s="26" t="str">
        <f>IF($B$16="","",VLOOKUP($B$16,名簿・クラス設定!$A$1:$D$43,3,0))</f>
        <v/>
      </c>
      <c r="E16" s="82" t="str">
        <f>IF(座席設定!$I$16="","",座席設定!$I$16)</f>
        <v/>
      </c>
      <c r="F16" s="26" t="str">
        <f>IF($E$16="","",VLOOKUP($E$16,名簿・クラス設定!$A$1:$D$43,3,0))</f>
        <v/>
      </c>
      <c r="H16" s="82" t="str">
        <f>IF(座席設定!$K$16="","",座席設定!$K$16)</f>
        <v/>
      </c>
      <c r="I16" s="26" t="str">
        <f>IF($H$16="","",VLOOKUP($H$16,名簿・クラス設定!$A$1:$D$43,3,0))</f>
        <v/>
      </c>
      <c r="K16" s="82" t="str">
        <f>IF(座席設定!$M$16="","",座席設定!$M$16)</f>
        <v/>
      </c>
      <c r="L16" s="26" t="str">
        <f>IF($K$16="","",VLOOKUP($K$16,名簿・クラス設定!$A$1:$D$43,3,0))</f>
        <v/>
      </c>
      <c r="N16" s="82" t="str">
        <f>IF(座席設定!$O$16="","",座席設定!$O$16)</f>
        <v/>
      </c>
      <c r="O16" s="26" t="str">
        <f>IF($N$16="","",VLOOKUP($N$16,名簿・クラス設定!$A$1:$D$43,3,0))</f>
        <v/>
      </c>
      <c r="Q16" s="82" t="str">
        <f>IF(座席設定!$Q$16="","",座席設定!$Q$16)</f>
        <v/>
      </c>
      <c r="R16" s="26" t="str">
        <f>IF($Q$16="","",VLOOKUP($Q$16,名簿・クラス設定!$A$1:$D$43,3,0))</f>
        <v/>
      </c>
    </row>
    <row r="17" spans="2:18" ht="30" customHeight="1" x14ac:dyDescent="0.2">
      <c r="B17" s="83"/>
      <c r="C17" s="28" t="str">
        <f>IF($B$16="","",VLOOKUP($B$16,名簿・クラス設定!$A$1:$D$43,2,0))</f>
        <v/>
      </c>
      <c r="E17" s="83"/>
      <c r="F17" s="28" t="str">
        <f>IF($E$16="","",VLOOKUP($E$16,名簿・クラス設定!$A$1:$D$43,2,0))</f>
        <v/>
      </c>
      <c r="H17" s="83"/>
      <c r="I17" s="28" t="str">
        <f>IF($H$16="","",VLOOKUP($H$16,名簿・クラス設定!$A$1:$D$43,2,0))</f>
        <v/>
      </c>
      <c r="K17" s="83"/>
      <c r="L17" s="28" t="str">
        <f>IF($K$16="","",VLOOKUP($K$16,名簿・クラス設定!$A$1:$D$43,2,0))</f>
        <v/>
      </c>
      <c r="N17" s="83"/>
      <c r="O17" s="28" t="str">
        <f>IF($N$16="","",VLOOKUP($N$16,名簿・クラス設定!$A$1:$D$43,2,0))</f>
        <v/>
      </c>
      <c r="Q17" s="83"/>
      <c r="R17" s="28" t="str">
        <f>IF($Q$16="","",VLOOKUP($Q$16,名簿・クラス設定!$A$1:$D$43,2,0))</f>
        <v/>
      </c>
    </row>
    <row r="18" spans="2:18" ht="15" x14ac:dyDescent="0.2">
      <c r="B18" s="23"/>
    </row>
    <row r="19" spans="2:18" ht="14.25" customHeight="1" x14ac:dyDescent="0.2">
      <c r="B19" s="82" t="str">
        <f>IF(座席設定!$G$18="","",座席設定!$G$18)</f>
        <v/>
      </c>
      <c r="C19" s="26" t="str">
        <f>IF($B$19="","",VLOOKUP($B$19,名簿・クラス設定!$A$1:$D$43,3,0))</f>
        <v/>
      </c>
      <c r="E19" s="82" t="str">
        <f>IF(座席設定!$I$18="","",座席設定!$I$18)</f>
        <v/>
      </c>
      <c r="F19" s="26" t="str">
        <f>IF($E$19="","",VLOOKUP($E$19,名簿・クラス設定!$A$1:$D$43,3,0))</f>
        <v/>
      </c>
      <c r="H19" s="82" t="str">
        <f>IF(座席設定!$K$18="","",座席設定!$K$18)</f>
        <v/>
      </c>
      <c r="I19" s="26" t="str">
        <f>IF($H$19="","",VLOOKUP($H$19,名簿・クラス設定!$A$1:$D$43,3,0))</f>
        <v/>
      </c>
      <c r="K19" s="82" t="str">
        <f>IF(座席設定!$M$18="","",座席設定!$M$18)</f>
        <v/>
      </c>
      <c r="L19" s="26" t="str">
        <f>IF($K$19="","",VLOOKUP($K$19,名簿・クラス設定!$A$1:$D$43,3,0))</f>
        <v/>
      </c>
      <c r="N19" s="82" t="str">
        <f>IF(座席設定!$O$18="","",座席設定!$O$18)</f>
        <v/>
      </c>
      <c r="O19" s="26" t="str">
        <f>IF($N$19="","",VLOOKUP($N$19,名簿・クラス設定!$A$1:$D$43,3,0))</f>
        <v/>
      </c>
      <c r="Q19" s="82" t="str">
        <f>IF(座席設定!$Q$18="","",座席設定!$Q$18)</f>
        <v/>
      </c>
      <c r="R19" s="26" t="str">
        <f>IF($Q$19="","",VLOOKUP($Q$19,名簿・クラス設定!$A$1:$D$43,3,0))</f>
        <v/>
      </c>
    </row>
    <row r="20" spans="2:18" ht="30" customHeight="1" x14ac:dyDescent="0.2">
      <c r="B20" s="83"/>
      <c r="C20" s="28" t="str">
        <f>IF($B$19="","",VLOOKUP($B$19,名簿・クラス設定!$A$1:$D$43,2,0))</f>
        <v/>
      </c>
      <c r="E20" s="83"/>
      <c r="F20" s="28" t="str">
        <f>IF($E$19="","",VLOOKUP($E$19,名簿・クラス設定!$A$1:$D$43,2,0))</f>
        <v/>
      </c>
      <c r="H20" s="83"/>
      <c r="I20" s="28" t="str">
        <f>IF($H$19="","",VLOOKUP($H$19,名簿・クラス設定!$A$1:$D$43,2,0))</f>
        <v/>
      </c>
      <c r="K20" s="83"/>
      <c r="L20" s="28" t="str">
        <f>IF($K$19="","",VLOOKUP($K$19,名簿・クラス設定!$A$1:$D$43,2,0))</f>
        <v/>
      </c>
      <c r="N20" s="83"/>
      <c r="O20" s="28" t="str">
        <f>IF($N$19="","",VLOOKUP($N$19,名簿・クラス設定!$A$1:$D$43,2,0))</f>
        <v/>
      </c>
      <c r="Q20" s="83"/>
      <c r="R20" s="28" t="str">
        <f>IF($Q$19="","",VLOOKUP($Q$19,名簿・クラス設定!$A$1:$D$43,2,0))</f>
        <v/>
      </c>
    </row>
    <row r="21" spans="2:18" ht="15" x14ac:dyDescent="0.2">
      <c r="B21" s="23"/>
    </row>
    <row r="22" spans="2:18" ht="14.25" customHeight="1" x14ac:dyDescent="0.2">
      <c r="B22" s="82" t="str">
        <f>IF(座席設定!$G$20="","",座席設定!$G$20)</f>
        <v/>
      </c>
      <c r="C22" s="26" t="str">
        <f>IF($B$22="","",VLOOKUP($B$22,名簿・クラス設定!$A$1:$D$43,3,0))</f>
        <v/>
      </c>
      <c r="E22" s="82" t="str">
        <f>IF(座席設定!$I$20="","",座席設定!$I$20)</f>
        <v/>
      </c>
      <c r="F22" s="26" t="str">
        <f>IF($E$22="","",VLOOKUP($E$22,名簿・クラス設定!$A$1:$D$43,3,0))</f>
        <v/>
      </c>
      <c r="H22" s="82" t="str">
        <f>IF(座席設定!$K$20="","",座席設定!$K$20)</f>
        <v/>
      </c>
      <c r="I22" s="26" t="str">
        <f>IF($H$22="","",VLOOKUP($H$22,名簿・クラス設定!$A$1:$D$43,3,0))</f>
        <v/>
      </c>
      <c r="K22" s="82" t="str">
        <f>IF(座席設定!$M$20="","",座席設定!$M$20)</f>
        <v/>
      </c>
      <c r="L22" s="26" t="str">
        <f>IF($K$22="","",VLOOKUP($K$22,名簿・クラス設定!$A$1:$D$43,3,0))</f>
        <v/>
      </c>
      <c r="N22" s="82" t="str">
        <f>IF(座席設定!$O$20="","",座席設定!$O$20)</f>
        <v/>
      </c>
      <c r="O22" s="26" t="str">
        <f>IF($N$22="","",VLOOKUP($N$22,名簿・クラス設定!$A$1:$D$43,3,0))</f>
        <v/>
      </c>
      <c r="Q22" s="82" t="str">
        <f>IF(座席設定!$Q$20="","",座席設定!$Q$20)</f>
        <v/>
      </c>
      <c r="R22" s="26" t="str">
        <f>IF($Q$22="","",VLOOKUP($Q$22,名簿・クラス設定!$A$1:$D$43,3,0))</f>
        <v/>
      </c>
    </row>
    <row r="23" spans="2:18" ht="30" customHeight="1" x14ac:dyDescent="0.2">
      <c r="B23" s="83"/>
      <c r="C23" s="28" t="str">
        <f>IF($B$22="","",VLOOKUP($B$22,名簿・クラス設定!$A$1:$D$43,2,0))</f>
        <v/>
      </c>
      <c r="E23" s="83"/>
      <c r="F23" s="28" t="str">
        <f>IF($E$22="","",VLOOKUP($E$22,名簿・クラス設定!$A$1:$D$43,2,0))</f>
        <v/>
      </c>
      <c r="H23" s="83"/>
      <c r="I23" s="28" t="str">
        <f>IF($H$22="","",VLOOKUP($H$22,名簿・クラス設定!$A$1:$D$43,2,0))</f>
        <v/>
      </c>
      <c r="K23" s="83"/>
      <c r="L23" s="28" t="str">
        <f>IF($K$22="","",VLOOKUP($K$22,名簿・クラス設定!$A$1:$D$43,2,0))</f>
        <v/>
      </c>
      <c r="N23" s="83"/>
      <c r="O23" s="28" t="str">
        <f>IF($N$22="","",VLOOKUP($N$22,名簿・クラス設定!$A$1:$D$43,2,0))</f>
        <v/>
      </c>
      <c r="Q23" s="83"/>
      <c r="R23" s="28" t="str">
        <f>IF($Q$22="","",VLOOKUP($Q$22,名簿・クラス設定!$A$1:$D$43,2,0))</f>
        <v/>
      </c>
    </row>
  </sheetData>
  <mergeCells count="44">
    <mergeCell ref="Q22:Q23"/>
    <mergeCell ref="B1:E1"/>
    <mergeCell ref="H2:L2"/>
    <mergeCell ref="B22:B23"/>
    <mergeCell ref="E22:E23"/>
    <mergeCell ref="H22:H23"/>
    <mergeCell ref="K22:K23"/>
    <mergeCell ref="N22:N23"/>
    <mergeCell ref="B19:B20"/>
    <mergeCell ref="E19:E20"/>
    <mergeCell ref="H19:H20"/>
    <mergeCell ref="K19:K20"/>
    <mergeCell ref="N19:N20"/>
    <mergeCell ref="Q19:Q20"/>
    <mergeCell ref="B16:B17"/>
    <mergeCell ref="E16:E17"/>
    <mergeCell ref="H16:H17"/>
    <mergeCell ref="K16:K17"/>
    <mergeCell ref="N16:N17"/>
    <mergeCell ref="Q16:Q17"/>
    <mergeCell ref="B13:B14"/>
    <mergeCell ref="E13:E14"/>
    <mergeCell ref="H13:H14"/>
    <mergeCell ref="K13:K14"/>
    <mergeCell ref="N13:N14"/>
    <mergeCell ref="Q13:Q14"/>
    <mergeCell ref="Q10:Q11"/>
    <mergeCell ref="B7:B8"/>
    <mergeCell ref="E7:E8"/>
    <mergeCell ref="H7:H8"/>
    <mergeCell ref="K7:K8"/>
    <mergeCell ref="N7:N8"/>
    <mergeCell ref="Q7:Q8"/>
    <mergeCell ref="B10:B11"/>
    <mergeCell ref="E10:E11"/>
    <mergeCell ref="H10:H11"/>
    <mergeCell ref="K10:K11"/>
    <mergeCell ref="N10:N11"/>
    <mergeCell ref="Q4:Q5"/>
    <mergeCell ref="B4:B5"/>
    <mergeCell ref="E4:E5"/>
    <mergeCell ref="H4:H5"/>
    <mergeCell ref="K4:K5"/>
    <mergeCell ref="N4:N5"/>
  </mergeCells>
  <phoneticPr fontId="2"/>
  <pageMargins left="0.70866141732283472" right="0.70866141732283472" top="0.94488188976377963" bottom="0.94488188976377963" header="0.31496062992125984" footer="0.31496062992125984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35630-3F78-4654-9354-036C0B5826F2}">
  <dimension ref="B1:R23"/>
  <sheetViews>
    <sheetView zoomScaleNormal="100" workbookViewId="0">
      <selection activeCell="L21" sqref="L21"/>
    </sheetView>
  </sheetViews>
  <sheetFormatPr defaultColWidth="9" defaultRowHeight="16" x14ac:dyDescent="0.2"/>
  <cols>
    <col min="1" max="1" width="5.1796875" style="23" customWidth="1"/>
    <col min="2" max="2" width="3.81640625" style="24" customWidth="1"/>
    <col min="3" max="3" width="14.81640625" style="23" customWidth="1"/>
    <col min="4" max="4" width="3.1796875" style="23" customWidth="1"/>
    <col min="5" max="5" width="3.81640625" style="23" customWidth="1"/>
    <col min="6" max="6" width="14.81640625" style="23" customWidth="1"/>
    <col min="7" max="7" width="3.1796875" style="23" customWidth="1"/>
    <col min="8" max="8" width="3.81640625" style="23" customWidth="1"/>
    <col min="9" max="9" width="14.81640625" style="23" customWidth="1"/>
    <col min="10" max="10" width="3.1796875" style="23" customWidth="1"/>
    <col min="11" max="11" width="3.81640625" style="23" customWidth="1"/>
    <col min="12" max="12" width="14.81640625" style="23" customWidth="1"/>
    <col min="13" max="13" width="3.1796875" style="23" customWidth="1"/>
    <col min="14" max="14" width="3.81640625" style="23" customWidth="1"/>
    <col min="15" max="15" width="14.81640625" style="23" customWidth="1"/>
    <col min="16" max="16" width="3.1796875" style="23" customWidth="1"/>
    <col min="17" max="17" width="3.81640625" style="23" customWidth="1"/>
    <col min="18" max="18" width="14.81640625" style="23" customWidth="1"/>
    <col min="19" max="16384" width="9" style="23"/>
  </cols>
  <sheetData>
    <row r="1" spans="2:18" ht="30.75" customHeight="1" x14ac:dyDescent="0.2">
      <c r="B1" s="84" t="str">
        <f>座席設定!K1&amp;" 年 "&amp;座席設定!N1&amp;" 組 座席表"</f>
        <v>1 年 1 組 座席表</v>
      </c>
      <c r="C1" s="84"/>
      <c r="D1" s="84"/>
      <c r="E1" s="84"/>
    </row>
    <row r="2" spans="2:18" ht="36" customHeight="1" x14ac:dyDescent="0.2">
      <c r="H2" s="85" t="s">
        <v>111</v>
      </c>
      <c r="I2" s="86"/>
      <c r="J2" s="86"/>
      <c r="K2" s="86"/>
      <c r="L2" s="87"/>
    </row>
    <row r="4" spans="2:18" ht="14.25" customHeight="1" x14ac:dyDescent="0.2">
      <c r="B4" s="88" t="str">
        <f>IF(座席設定!$G$8="","",座席設定!$G$8)</f>
        <v/>
      </c>
      <c r="C4" s="26" t="str">
        <f>IF($B$4="","",VLOOKUP($B$4,名簿・クラス設定!$A$1:$D$43,3,0))</f>
        <v/>
      </c>
      <c r="E4" s="88" t="str">
        <f>IF(座席設定!$I$8="","",座席設定!$I$8)</f>
        <v/>
      </c>
      <c r="F4" s="26" t="str">
        <f>IF($E$4="","",VLOOKUP($E$4,名簿・クラス設定!$A$1:$D$43,3,0))</f>
        <v/>
      </c>
      <c r="H4" s="88" t="str">
        <f>IF(座席設定!$K$8="","",座席設定!$K$8)</f>
        <v/>
      </c>
      <c r="I4" s="26" t="str">
        <f>IF($H$4="","",VLOOKUP($H$4,名簿・クラス設定!$A$1:$D$43,3,0))</f>
        <v/>
      </c>
      <c r="K4" s="88" t="str">
        <f>IF(座席設定!$M$8="","",座席設定!$M$8)</f>
        <v/>
      </c>
      <c r="L4" s="26" t="str">
        <f>IF($K$4="","",VLOOKUP($K$4,名簿・クラス設定!$A$1:$D$43,3,0))</f>
        <v/>
      </c>
      <c r="N4" s="88" t="str">
        <f>IF(座席設定!$O$8="","",座席設定!$O$8)</f>
        <v/>
      </c>
      <c r="O4" s="26" t="str">
        <f>IF($N$4="","",VLOOKUP($N$4,名簿・クラス設定!$A$1:$D$43,3,0))</f>
        <v/>
      </c>
      <c r="Q4" s="88" t="str">
        <f>IF(座席設定!$Q$8="","",座席設定!$Q$8)</f>
        <v/>
      </c>
      <c r="R4" s="26" t="str">
        <f>IF($Q$4="","",VLOOKUP($Q$4,名簿・クラス設定!$A$1:$D$43,3,0))</f>
        <v/>
      </c>
    </row>
    <row r="5" spans="2:18" ht="30" customHeight="1" x14ac:dyDescent="0.2">
      <c r="B5" s="89"/>
      <c r="C5" s="28" t="str">
        <f>IF($B$4="","",VLOOKUP($B$4,名簿・クラス設定!$A$1:$D$43,2,0))</f>
        <v/>
      </c>
      <c r="E5" s="89"/>
      <c r="F5" s="28" t="str">
        <f>IF($E$4="","",VLOOKUP($E$4,名簿・クラス設定!$A$1:$D$43,2,0))</f>
        <v/>
      </c>
      <c r="H5" s="89"/>
      <c r="I5" s="28" t="str">
        <f>IF($H$4="","",VLOOKUP($H$4,名簿・クラス設定!$A$1:$D$43,2,0))</f>
        <v/>
      </c>
      <c r="K5" s="89"/>
      <c r="L5" s="28" t="str">
        <f>IF($K$4="","",VLOOKUP($K$4,名簿・クラス設定!$A$1:$D$43,2,0))</f>
        <v/>
      </c>
      <c r="N5" s="89"/>
      <c r="O5" s="28" t="str">
        <f>IF($N$4="","",VLOOKUP($N$4,名簿・クラス設定!$A$1:$D$43,2,0))</f>
        <v/>
      </c>
      <c r="Q5" s="89"/>
      <c r="R5" s="28" t="str">
        <f>IF($Q$4="","",VLOOKUP($Q$4,名簿・クラス設定!$A$1:$D$43,2,0))</f>
        <v/>
      </c>
    </row>
    <row r="6" spans="2:18" x14ac:dyDescent="0.2">
      <c r="E6" s="24"/>
      <c r="H6" s="24"/>
      <c r="K6" s="24"/>
      <c r="N6" s="24"/>
      <c r="Q6" s="24"/>
    </row>
    <row r="7" spans="2:18" ht="14.25" customHeight="1" x14ac:dyDescent="0.2">
      <c r="B7" s="88" t="str">
        <f>IF(座席設定!$G$10="","",座席設定!$G$10)</f>
        <v/>
      </c>
      <c r="C7" s="26" t="str">
        <f>IF($B$7="","",VLOOKUP($B$7,名簿・クラス設定!$A$1:$D$43,3,0))</f>
        <v/>
      </c>
      <c r="E7" s="88" t="str">
        <f>IF(座席設定!$I$10="","",座席設定!$I$10)</f>
        <v/>
      </c>
      <c r="F7" s="26" t="str">
        <f>IF($E$7="","",VLOOKUP($E$7,名簿・クラス設定!$A$1:$D$43,3,0))</f>
        <v/>
      </c>
      <c r="H7" s="88" t="str">
        <f>IF(座席設定!$K$10="","",座席設定!$K$10)</f>
        <v/>
      </c>
      <c r="I7" s="26" t="str">
        <f>IF($H$7="","",VLOOKUP($H$7,名簿・クラス設定!$A$1:$D$43,3,0))</f>
        <v/>
      </c>
      <c r="K7" s="88" t="str">
        <f>IF(座席設定!$M$10="","",座席設定!$M$10)</f>
        <v/>
      </c>
      <c r="L7" s="26" t="str">
        <f>IF($K$7="","",VLOOKUP($K$7,名簿・クラス設定!$A$1:$D$43,3,0))</f>
        <v/>
      </c>
      <c r="N7" s="88" t="str">
        <f>IF(座席設定!$O$10="","",座席設定!$O$10)</f>
        <v/>
      </c>
      <c r="O7" s="26" t="str">
        <f>IF($N$7="","",VLOOKUP($N$7,名簿・クラス設定!$A$1:$D$43,3,0))</f>
        <v/>
      </c>
      <c r="Q7" s="88" t="str">
        <f>IF(座席設定!$Q$10="","",座席設定!$Q$10)</f>
        <v/>
      </c>
      <c r="R7" s="26" t="str">
        <f>IF($Q$7="","",VLOOKUP($Q$7,名簿・クラス設定!$A$1:$D$43,3,0))</f>
        <v/>
      </c>
    </row>
    <row r="8" spans="2:18" ht="30" customHeight="1" x14ac:dyDescent="0.2">
      <c r="B8" s="89"/>
      <c r="C8" s="28" t="str">
        <f>IF($B$7="","",VLOOKUP($B$7,名簿・クラス設定!$A$1:$D$43,2,0))</f>
        <v/>
      </c>
      <c r="E8" s="89"/>
      <c r="F8" s="28" t="str">
        <f>IF($E$7="","",VLOOKUP($E$7,名簿・クラス設定!$A$1:$D$43,2,0))</f>
        <v/>
      </c>
      <c r="H8" s="89"/>
      <c r="I8" s="28" t="str">
        <f>IF($H$7="","",VLOOKUP($H$7,名簿・クラス設定!$A$1:$D$43,2,0))</f>
        <v/>
      </c>
      <c r="K8" s="89"/>
      <c r="L8" s="28" t="str">
        <f>IF($K$7="","",VLOOKUP($K$7,名簿・クラス設定!$A$1:$D$43,2,0))</f>
        <v/>
      </c>
      <c r="N8" s="89"/>
      <c r="O8" s="28" t="str">
        <f>IF($N$7="","",VLOOKUP($N$7,名簿・クラス設定!$A$1:$D$43,2,0))</f>
        <v/>
      </c>
      <c r="Q8" s="89"/>
      <c r="R8" s="28" t="str">
        <f>IF($Q$7="","",VLOOKUP($Q$7,名簿・クラス設定!$A$1:$D$43,2,0))</f>
        <v/>
      </c>
    </row>
    <row r="9" spans="2:18" x14ac:dyDescent="0.2">
      <c r="E9" s="24"/>
      <c r="H9" s="24"/>
      <c r="K9" s="24"/>
      <c r="N9" s="24"/>
      <c r="Q9" s="24"/>
    </row>
    <row r="10" spans="2:18" ht="14.25" customHeight="1" x14ac:dyDescent="0.2">
      <c r="B10" s="88" t="str">
        <f>IF(座席設定!$G$12="","",座席設定!$G$12)</f>
        <v/>
      </c>
      <c r="C10" s="26" t="str">
        <f>IF($B$10="","",VLOOKUP($B$10,名簿・クラス設定!$A$1:$D$43,3,0))</f>
        <v/>
      </c>
      <c r="E10" s="88" t="str">
        <f>IF(座席設定!$I$12="","",座席設定!$I$12)</f>
        <v/>
      </c>
      <c r="F10" s="26" t="str">
        <f>IF($E$10="","",VLOOKUP($E$10,名簿・クラス設定!$A$1:$D$43,3,0))</f>
        <v/>
      </c>
      <c r="H10" s="88" t="str">
        <f>IF(座席設定!$K$12="","",座席設定!$K$12)</f>
        <v/>
      </c>
      <c r="I10" s="26" t="str">
        <f>IF($H$10="","",VLOOKUP($H$10,名簿・クラス設定!$A$1:$D$43,3,0))</f>
        <v/>
      </c>
      <c r="K10" s="88" t="str">
        <f>IF(座席設定!$M$12="","",座席設定!$M$12)</f>
        <v/>
      </c>
      <c r="L10" s="26" t="str">
        <f>IF($K$10="","",VLOOKUP($K$10,名簿・クラス設定!$A$1:$D$43,3,0))</f>
        <v/>
      </c>
      <c r="N10" s="88" t="str">
        <f>IF(座席設定!$O$12="","",座席設定!$O$12)</f>
        <v/>
      </c>
      <c r="O10" s="26" t="str">
        <f>IF($N$10="","",VLOOKUP($N$10,名簿・クラス設定!$A$1:$D$43,3,0))</f>
        <v/>
      </c>
      <c r="Q10" s="88" t="str">
        <f>IF(座席設定!$Q$12="","",座席設定!$Q$12)</f>
        <v/>
      </c>
      <c r="R10" s="26" t="str">
        <f>IF($Q$10="","",VLOOKUP($Q$10,名簿・クラス設定!$A$1:$D$43,3,0))</f>
        <v/>
      </c>
    </row>
    <row r="11" spans="2:18" ht="30" customHeight="1" x14ac:dyDescent="0.2">
      <c r="B11" s="89"/>
      <c r="C11" s="28" t="str">
        <f>IF($B$10="","",VLOOKUP($B$10,名簿・クラス設定!$A$1:$D$43,2,0))</f>
        <v/>
      </c>
      <c r="E11" s="89"/>
      <c r="F11" s="28" t="str">
        <f>IF($E$10="","",VLOOKUP($E$10,名簿・クラス設定!$A$1:$D$43,2,0))</f>
        <v/>
      </c>
      <c r="H11" s="89"/>
      <c r="I11" s="28" t="str">
        <f>IF($H$10="","",VLOOKUP($H$10,名簿・クラス設定!$A$1:$D$43,2,0))</f>
        <v/>
      </c>
      <c r="K11" s="89"/>
      <c r="L11" s="28" t="str">
        <f>IF($K$10="","",VLOOKUP($K$10,名簿・クラス設定!$A$1:$D$43,2,0))</f>
        <v/>
      </c>
      <c r="N11" s="89"/>
      <c r="O11" s="28" t="str">
        <f>IF($N$10="","",VLOOKUP($N$10,名簿・クラス設定!$A$1:$D$43,2,0))</f>
        <v/>
      </c>
      <c r="Q11" s="89"/>
      <c r="R11" s="28" t="str">
        <f>IF($Q$10="","",VLOOKUP($Q$10,名簿・クラス設定!$A$1:$D$43,2,0))</f>
        <v/>
      </c>
    </row>
    <row r="12" spans="2:18" x14ac:dyDescent="0.2">
      <c r="E12" s="24"/>
      <c r="H12" s="24"/>
      <c r="K12" s="24"/>
      <c r="N12" s="24"/>
      <c r="Q12" s="24"/>
    </row>
    <row r="13" spans="2:18" ht="14.25" customHeight="1" x14ac:dyDescent="0.2">
      <c r="B13" s="88" t="str">
        <f>IF(座席設定!$G$14="","",座席設定!$G$14)</f>
        <v/>
      </c>
      <c r="C13" s="26" t="str">
        <f>IF($B$13="","",VLOOKUP($B$13,名簿・クラス設定!$A$1:$D$43,3,0))</f>
        <v/>
      </c>
      <c r="E13" s="88" t="str">
        <f>IF(座席設定!$I$14="","",座席設定!$I$14)</f>
        <v/>
      </c>
      <c r="F13" s="26" t="str">
        <f>IF($E$13="","",VLOOKUP($E$13,名簿・クラス設定!$A$1:$D$43,3,0))</f>
        <v/>
      </c>
      <c r="H13" s="88" t="str">
        <f>IF(座席設定!$K$14="","",座席設定!$K$14)</f>
        <v/>
      </c>
      <c r="I13" s="26" t="str">
        <f>IF($H$13="","",VLOOKUP($H$13,名簿・クラス設定!$A$1:$D$43,3,0))</f>
        <v/>
      </c>
      <c r="K13" s="88" t="str">
        <f>IF(座席設定!$M$14="","",座席設定!$M$14)</f>
        <v/>
      </c>
      <c r="L13" s="26" t="str">
        <f>IF($K$13="","",VLOOKUP($K$13,名簿・クラス設定!$A$1:$D$43,3,0))</f>
        <v/>
      </c>
      <c r="N13" s="88" t="str">
        <f>IF(座席設定!$O$14="","",座席設定!$O$14)</f>
        <v/>
      </c>
      <c r="O13" s="26" t="str">
        <f>IF($N$13="","",VLOOKUP($N$13,名簿・クラス設定!$A$1:$D$43,3,0))</f>
        <v/>
      </c>
      <c r="Q13" s="88" t="str">
        <f>IF(座席設定!$Q$14="","",座席設定!$Q$14)</f>
        <v/>
      </c>
      <c r="R13" s="26" t="str">
        <f>IF($Q$13="","",VLOOKUP($Q$13,名簿・クラス設定!$A$1:$D$43,3,0))</f>
        <v/>
      </c>
    </row>
    <row r="14" spans="2:18" ht="30" customHeight="1" x14ac:dyDescent="0.2">
      <c r="B14" s="89"/>
      <c r="C14" s="28" t="str">
        <f>IF($B$13="","",VLOOKUP($B$13,名簿・クラス設定!$A$1:$D$43,2,0))</f>
        <v/>
      </c>
      <c r="E14" s="89"/>
      <c r="F14" s="28" t="str">
        <f>IF($E$13="","",VLOOKUP($E$13,名簿・クラス設定!$A$1:$D$43,2,0))</f>
        <v/>
      </c>
      <c r="H14" s="89"/>
      <c r="I14" s="28" t="str">
        <f>IF($H$13="","",VLOOKUP($H$13,名簿・クラス設定!$A$1:$D$43,2,0))</f>
        <v/>
      </c>
      <c r="K14" s="89"/>
      <c r="L14" s="28" t="str">
        <f>IF($K$13="","",VLOOKUP($K$13,名簿・クラス設定!$A$1:$D$43,2,0))</f>
        <v/>
      </c>
      <c r="N14" s="89"/>
      <c r="O14" s="28" t="str">
        <f>IF($N$13="","",VLOOKUP($N$13,名簿・クラス設定!$A$1:$D$43,2,0))</f>
        <v/>
      </c>
      <c r="Q14" s="89"/>
      <c r="R14" s="28" t="str">
        <f>IF($Q$13="","",VLOOKUP($Q$13,名簿・クラス設定!$A$1:$D$43,2,0))</f>
        <v/>
      </c>
    </row>
    <row r="15" spans="2:18" x14ac:dyDescent="0.2">
      <c r="E15" s="24"/>
      <c r="H15" s="24"/>
      <c r="K15" s="24"/>
      <c r="N15" s="24"/>
      <c r="Q15" s="24"/>
    </row>
    <row r="16" spans="2:18" ht="14.25" customHeight="1" x14ac:dyDescent="0.2">
      <c r="B16" s="88" t="str">
        <f>IF(座席設定!$G$16="","",座席設定!$G$16)</f>
        <v/>
      </c>
      <c r="C16" s="26" t="str">
        <f>IF($B$16="","",VLOOKUP($B$16,名簿・クラス設定!$A$1:$D$43,3,0))</f>
        <v/>
      </c>
      <c r="E16" s="88" t="str">
        <f>IF(座席設定!$I$16="","",座席設定!$I$16)</f>
        <v/>
      </c>
      <c r="F16" s="26" t="str">
        <f>IF($E$16="","",VLOOKUP($E$16,名簿・クラス設定!$A$1:$D$43,3,0))</f>
        <v/>
      </c>
      <c r="H16" s="88" t="str">
        <f>IF(座席設定!$K$16="","",座席設定!$K$16)</f>
        <v/>
      </c>
      <c r="I16" s="26" t="str">
        <f>IF($H$16="","",VLOOKUP($H$16,名簿・クラス設定!$A$1:$D$43,3,0))</f>
        <v/>
      </c>
      <c r="K16" s="88" t="str">
        <f>IF(座席設定!$M$16="","",座席設定!$M$16)</f>
        <v/>
      </c>
      <c r="L16" s="26" t="str">
        <f>IF($K$16="","",VLOOKUP($K$16,名簿・クラス設定!$A$1:$D$43,3,0))</f>
        <v/>
      </c>
      <c r="N16" s="88" t="str">
        <f>IF(座席設定!$O$16="","",座席設定!$O$16)</f>
        <v/>
      </c>
      <c r="O16" s="26" t="str">
        <f>IF($N$16="","",VLOOKUP($N$16,名簿・クラス設定!$A$1:$D$43,3,0))</f>
        <v/>
      </c>
      <c r="Q16" s="88" t="str">
        <f>IF(座席設定!$Q$16="","",座席設定!$Q$16)</f>
        <v/>
      </c>
      <c r="R16" s="26" t="str">
        <f>IF($Q$16="","",VLOOKUP($Q$16,名簿・クラス設定!$A$1:$D$43,3,0))</f>
        <v/>
      </c>
    </row>
    <row r="17" spans="2:18" ht="30" customHeight="1" x14ac:dyDescent="0.2">
      <c r="B17" s="89"/>
      <c r="C17" s="28" t="str">
        <f>IF($B$16="","",VLOOKUP($B$16,名簿・クラス設定!$A$1:$D$43,2,0))</f>
        <v/>
      </c>
      <c r="E17" s="89"/>
      <c r="F17" s="28" t="str">
        <f>IF($E$16="","",VLOOKUP($E$16,名簿・クラス設定!$A$1:$D$43,2,0))</f>
        <v/>
      </c>
      <c r="H17" s="89"/>
      <c r="I17" s="28" t="str">
        <f>IF($H$16="","",VLOOKUP($H$16,名簿・クラス設定!$A$1:$D$43,2,0))</f>
        <v/>
      </c>
      <c r="K17" s="89"/>
      <c r="L17" s="28" t="str">
        <f>IF($K$16="","",VLOOKUP($K$16,名簿・クラス設定!$A$1:$D$43,2,0))</f>
        <v/>
      </c>
      <c r="N17" s="89"/>
      <c r="O17" s="28" t="str">
        <f>IF($N$16="","",VLOOKUP($N$16,名簿・クラス設定!$A$1:$D$43,2,0))</f>
        <v/>
      </c>
      <c r="Q17" s="89"/>
      <c r="R17" s="28" t="str">
        <f>IF($Q$16="","",VLOOKUP($Q$16,名簿・クラス設定!$A$1:$D$43,2,0))</f>
        <v/>
      </c>
    </row>
    <row r="18" spans="2:18" x14ac:dyDescent="0.2">
      <c r="E18" s="24"/>
      <c r="H18" s="24"/>
      <c r="K18" s="24"/>
      <c r="N18" s="24"/>
      <c r="Q18" s="24"/>
    </row>
    <row r="19" spans="2:18" ht="14.25" customHeight="1" x14ac:dyDescent="0.2">
      <c r="B19" s="88" t="str">
        <f>IF(座席設定!$G$18="","",座席設定!$G$18)</f>
        <v/>
      </c>
      <c r="C19" s="26" t="str">
        <f>IF($B$19="","",VLOOKUP($B$19,名簿・クラス設定!$A$1:$D$43,3,0))</f>
        <v/>
      </c>
      <c r="E19" s="88" t="str">
        <f>IF(座席設定!$I$18="","",座席設定!$I$18)</f>
        <v/>
      </c>
      <c r="F19" s="26" t="str">
        <f>IF($E$19="","",VLOOKUP($E$19,名簿・クラス設定!$A$1:$D$43,3,0))</f>
        <v/>
      </c>
      <c r="H19" s="88" t="str">
        <f>IF(座席設定!$K$18="","",座席設定!$K$18)</f>
        <v/>
      </c>
      <c r="I19" s="26" t="str">
        <f>IF($H$19="","",VLOOKUP($H$19,名簿・クラス設定!$A$1:$D$43,3,0))</f>
        <v/>
      </c>
      <c r="K19" s="88" t="str">
        <f>IF(座席設定!$M$18="","",座席設定!$M$18)</f>
        <v/>
      </c>
      <c r="L19" s="26" t="str">
        <f>IF($K$19="","",VLOOKUP($K$19,名簿・クラス設定!$A$1:$D$43,3,0))</f>
        <v/>
      </c>
      <c r="N19" s="88" t="str">
        <f>IF(座席設定!$O$18="","",座席設定!$O$18)</f>
        <v/>
      </c>
      <c r="O19" s="26" t="str">
        <f>IF($N$19="","",VLOOKUP($N$19,名簿・クラス設定!$A$1:$D$43,3,0))</f>
        <v/>
      </c>
      <c r="Q19" s="88" t="str">
        <f>IF(座席設定!$Q$18="","",座席設定!$Q$18)</f>
        <v/>
      </c>
      <c r="R19" s="26" t="str">
        <f>IF($Q$19="","",VLOOKUP($Q$19,名簿・クラス設定!$A$1:$D$43,3,0))</f>
        <v/>
      </c>
    </row>
    <row r="20" spans="2:18" ht="30" customHeight="1" x14ac:dyDescent="0.2">
      <c r="B20" s="89"/>
      <c r="C20" s="28" t="str">
        <f>IF($B$19="","",VLOOKUP($B$19,名簿・クラス設定!$A$1:$D$43,2,0))</f>
        <v/>
      </c>
      <c r="E20" s="89"/>
      <c r="F20" s="28" t="str">
        <f>IF($E$19="","",VLOOKUP($E$19,名簿・クラス設定!$A$1:$D$43,2,0))</f>
        <v/>
      </c>
      <c r="H20" s="89"/>
      <c r="I20" s="28" t="str">
        <f>IF($H$19="","",VLOOKUP($H$19,名簿・クラス設定!$A$1:$D$43,2,0))</f>
        <v/>
      </c>
      <c r="K20" s="89"/>
      <c r="L20" s="28" t="str">
        <f>IF($K$19="","",VLOOKUP($K$19,名簿・クラス設定!$A$1:$D$43,2,0))</f>
        <v/>
      </c>
      <c r="N20" s="89"/>
      <c r="O20" s="28" t="str">
        <f>IF($N$19="","",VLOOKUP($N$19,名簿・クラス設定!$A$1:$D$43,2,0))</f>
        <v/>
      </c>
      <c r="Q20" s="89"/>
      <c r="R20" s="28" t="str">
        <f>IF($Q$19="","",VLOOKUP($Q$19,名簿・クラス設定!$A$1:$D$43,2,0))</f>
        <v/>
      </c>
    </row>
    <row r="21" spans="2:18" x14ac:dyDescent="0.2">
      <c r="E21" s="24"/>
      <c r="H21" s="24"/>
      <c r="K21" s="24"/>
      <c r="N21" s="24"/>
      <c r="Q21" s="24"/>
    </row>
    <row r="22" spans="2:18" ht="14.25" customHeight="1" x14ac:dyDescent="0.2">
      <c r="B22" s="88" t="str">
        <f>IF(座席設定!$G$20="","",座席設定!$G$20)</f>
        <v/>
      </c>
      <c r="C22" s="26" t="str">
        <f>IF($B$22="","",VLOOKUP($B$22,名簿・クラス設定!$A$1:$D$43,3,0))</f>
        <v/>
      </c>
      <c r="E22" s="88" t="str">
        <f>IF(座席設定!$I$20="","",座席設定!$I$20)</f>
        <v/>
      </c>
      <c r="F22" s="26" t="str">
        <f>IF($E$22="","",VLOOKUP($E$22,名簿・クラス設定!$A$1:$D$43,3,0))</f>
        <v/>
      </c>
      <c r="H22" s="88" t="str">
        <f>IF(座席設定!$K$20="","",座席設定!$K$20)</f>
        <v/>
      </c>
      <c r="I22" s="26" t="str">
        <f>IF($H$22="","",VLOOKUP($H$22,名簿・クラス設定!$A$1:$D$43,3,0))</f>
        <v/>
      </c>
      <c r="K22" s="88" t="str">
        <f>IF(座席設定!$M$20="","",座席設定!$M$20)</f>
        <v/>
      </c>
      <c r="L22" s="26" t="str">
        <f>IF($K$22="","",VLOOKUP($K$22,名簿・クラス設定!$A$1:$D$43,3,0))</f>
        <v/>
      </c>
      <c r="N22" s="88" t="str">
        <f>IF(座席設定!$O$20="","",座席設定!$O$20)</f>
        <v/>
      </c>
      <c r="O22" s="26" t="str">
        <f>IF($N$22="","",VLOOKUP($N$22,名簿・クラス設定!$A$1:$D$43,3,0))</f>
        <v/>
      </c>
      <c r="Q22" s="88" t="str">
        <f>IF(座席設定!$Q$20="","",座席設定!$Q$20)</f>
        <v/>
      </c>
      <c r="R22" s="26" t="str">
        <f>IF($Q$22="","",VLOOKUP($Q$22,名簿・クラス設定!$A$1:$D$43,3,0))</f>
        <v/>
      </c>
    </row>
    <row r="23" spans="2:18" ht="30" customHeight="1" x14ac:dyDescent="0.2">
      <c r="B23" s="89"/>
      <c r="C23" s="28" t="str">
        <f>IF($B$22="","",VLOOKUP($B$22,名簿・クラス設定!$A$1:$D$43,2,0))</f>
        <v/>
      </c>
      <c r="E23" s="89"/>
      <c r="F23" s="28" t="str">
        <f>IF($E$22="","",VLOOKUP($E$22,名簿・クラス設定!$A$1:$D$43,2,0))</f>
        <v/>
      </c>
      <c r="H23" s="89"/>
      <c r="I23" s="28" t="str">
        <f>IF($H$22="","",VLOOKUP($H$22,名簿・クラス設定!$A$1:$D$43,2,0))</f>
        <v/>
      </c>
      <c r="K23" s="89"/>
      <c r="L23" s="28" t="str">
        <f>IF($K$22="","",VLOOKUP($K$22,名簿・クラス設定!$A$1:$D$43,2,0))</f>
        <v/>
      </c>
      <c r="N23" s="89"/>
      <c r="O23" s="28" t="str">
        <f>IF($N$22="","",VLOOKUP($N$22,名簿・クラス設定!$A$1:$D$43,2,0))</f>
        <v/>
      </c>
      <c r="Q23" s="89"/>
      <c r="R23" s="28" t="str">
        <f>IF($Q$22="","",VLOOKUP($Q$22,名簿・クラス設定!$A$1:$D$43,2,0))</f>
        <v/>
      </c>
    </row>
  </sheetData>
  <mergeCells count="44">
    <mergeCell ref="Q22:Q23"/>
    <mergeCell ref="B19:B20"/>
    <mergeCell ref="E19:E20"/>
    <mergeCell ref="H19:H20"/>
    <mergeCell ref="K19:K20"/>
    <mergeCell ref="N19:N20"/>
    <mergeCell ref="Q19:Q20"/>
    <mergeCell ref="B22:B23"/>
    <mergeCell ref="E22:E23"/>
    <mergeCell ref="H22:H23"/>
    <mergeCell ref="K22:K23"/>
    <mergeCell ref="N22:N23"/>
    <mergeCell ref="Q16:Q17"/>
    <mergeCell ref="B13:B14"/>
    <mergeCell ref="E13:E14"/>
    <mergeCell ref="H13:H14"/>
    <mergeCell ref="K13:K14"/>
    <mergeCell ref="N13:N14"/>
    <mergeCell ref="Q13:Q14"/>
    <mergeCell ref="B16:B17"/>
    <mergeCell ref="E16:E17"/>
    <mergeCell ref="H16:H17"/>
    <mergeCell ref="K16:K17"/>
    <mergeCell ref="N16:N17"/>
    <mergeCell ref="Q10:Q11"/>
    <mergeCell ref="N4:N5"/>
    <mergeCell ref="Q4:Q5"/>
    <mergeCell ref="B7:B8"/>
    <mergeCell ref="E7:E8"/>
    <mergeCell ref="H7:H8"/>
    <mergeCell ref="K7:K8"/>
    <mergeCell ref="N7:N8"/>
    <mergeCell ref="Q7:Q8"/>
    <mergeCell ref="B10:B11"/>
    <mergeCell ref="E10:E11"/>
    <mergeCell ref="H10:H11"/>
    <mergeCell ref="K10:K11"/>
    <mergeCell ref="N10:N11"/>
    <mergeCell ref="B1:E1"/>
    <mergeCell ref="H2:L2"/>
    <mergeCell ref="B4:B5"/>
    <mergeCell ref="E4:E5"/>
    <mergeCell ref="H4:H5"/>
    <mergeCell ref="K4:K5"/>
  </mergeCells>
  <phoneticPr fontId="2"/>
  <pageMargins left="0.70866141732283472" right="0.70866141732283472" top="0.94488188976377963" bottom="0.94488188976377963" header="0.31496062992125984" footer="0.31496062992125984"/>
  <pageSetup paperSize="9" orientation="landscape" horizontalDpi="0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5" id="{51E01216-BA0C-4B5F-AFFE-05506A532772}">
            <xm:f>VLOOKUP($B$4,名簿・クラス設定!$A$2:$D$43,4,0)="女"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86" id="{C8E21A56-1742-4DF7-8484-82C712EF0250}">
            <xm:f>VLOOKUP($B$4,名簿・クラス設定!$A$2:$D$43,4,0)="男"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B4:B5</xm:sqref>
        </x14:conditionalFormatting>
        <x14:conditionalFormatting xmlns:xm="http://schemas.microsoft.com/office/excel/2006/main">
          <x14:cfRule type="expression" priority="87" id="{CCD7F8F6-A245-4E81-8EA2-33D4205205CD}">
            <xm:f>VLOOKUP($B$7,名簿・クラス設定!$A$2:$D$43,4,0)="女"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88" id="{32367849-75BB-4B37-B060-C16803D739FF}">
            <xm:f>VLOOKUP($B$7,名簿・クラス設定!$A$2:$D$43,4,0)="男"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B7:B8</xm:sqref>
        </x14:conditionalFormatting>
        <x14:conditionalFormatting xmlns:xm="http://schemas.microsoft.com/office/excel/2006/main">
          <x14:cfRule type="expression" priority="91" id="{08C0841D-6914-4868-8C21-D2D0D1A5DA59}">
            <xm:f>VLOOKUP($B$10,名簿・クラス設定!$A$2:$D$43,4,0)="女"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92" id="{C4989437-4D39-4211-9FEA-94BE2D220692}">
            <xm:f>VLOOKUP($B$10,名簿・クラス設定!$A$2:$D$43,4,0)="男"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B10:B11</xm:sqref>
        </x14:conditionalFormatting>
        <x14:conditionalFormatting xmlns:xm="http://schemas.microsoft.com/office/excel/2006/main">
          <x14:cfRule type="expression" priority="93" id="{BB619E1E-DF85-4E02-A26F-FAC44F3473BD}">
            <xm:f>VLOOKUP($B$13,名簿・クラス設定!$A$2:$D$43,4,0)="女"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94" id="{D30219ED-2EBC-4103-BE2F-9D87E79D219D}">
            <xm:f>VLOOKUP($B$13,名簿・クラス設定!$A$2:$D$43,4,0)="男"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B13:B14</xm:sqref>
        </x14:conditionalFormatting>
        <x14:conditionalFormatting xmlns:xm="http://schemas.microsoft.com/office/excel/2006/main">
          <x14:cfRule type="expression" priority="95" id="{5090697B-2537-4E2D-9B3E-A70E0B48A54F}">
            <xm:f>VLOOKUP($B$16,名簿・クラス設定!$A$2:$D$43,4,0)="女"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96" id="{2BCD6F48-0DD0-4811-B2A1-21920A12F081}">
            <xm:f>VLOOKUP($B$16,名簿・クラス設定!$A$2:$D$43,4,0)="男"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B16:B17</xm:sqref>
        </x14:conditionalFormatting>
        <x14:conditionalFormatting xmlns:xm="http://schemas.microsoft.com/office/excel/2006/main">
          <x14:cfRule type="expression" priority="97" id="{89D2C80E-6783-418D-B462-8ECBC8EEE947}">
            <xm:f>VLOOKUP($B$19,名簿・クラス設定!$A$2:$D$43,4,0)="女"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98" id="{CDE2CDC9-97CB-4355-A449-340E092E16E1}">
            <xm:f>VLOOKUP($B$19,名簿・クラス設定!$A$2:$D$43,4,0)="男"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B19:B20</xm:sqref>
        </x14:conditionalFormatting>
        <x14:conditionalFormatting xmlns:xm="http://schemas.microsoft.com/office/excel/2006/main">
          <x14:cfRule type="expression" priority="89" id="{358ACAAB-3731-4F26-8500-296F6C31F86C}">
            <xm:f>VLOOKUP($B$22,名簿・クラス設定!$A$2:$D$43,4,0)="女"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90" id="{85BF73BB-BBBA-4D79-A10A-20A0610DA125}">
            <xm:f>VLOOKUP($B$22,名簿・クラス設定!$A$2:$D$43,4,0)="男"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B22:B23</xm:sqref>
        </x14:conditionalFormatting>
        <x14:conditionalFormatting xmlns:xm="http://schemas.microsoft.com/office/excel/2006/main">
          <x14:cfRule type="expression" priority="99" id="{61D9844B-843C-406A-B58C-68486D448C62}">
            <xm:f>VLOOKUP($E$4,名簿・クラス設定!$A$2:$D$43,4,0)="女"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100" id="{796B3D55-4906-49C8-8DEA-88DA07D876E4}">
            <xm:f>VLOOKUP($E$4,名簿・クラス設定!$A$2:$D$43,4,0)="男"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E4:E5</xm:sqref>
        </x14:conditionalFormatting>
        <x14:conditionalFormatting xmlns:xm="http://schemas.microsoft.com/office/excel/2006/main">
          <x14:cfRule type="expression" priority="101" id="{F69FC285-78F0-4668-846B-4F015450902B}">
            <xm:f>VLOOKUP($E$7,名簿・クラス設定!$A$2:$D$43,4,0)="女"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102" id="{6D88408B-3E29-44BB-8F9D-11CCA3EC9D2E}">
            <xm:f>VLOOKUP($E$7,名簿・クラス設定!$A$2:$D$43,4,0)="男"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E7:E8</xm:sqref>
        </x14:conditionalFormatting>
        <x14:conditionalFormatting xmlns:xm="http://schemas.microsoft.com/office/excel/2006/main">
          <x14:cfRule type="expression" priority="105" id="{AB70E785-8347-4065-B42B-4BC1CB4D2AD7}">
            <xm:f>VLOOKUP($E$10,名簿・クラス設定!$A$2:$D$43,4,0)="女"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106" id="{069CB2F8-6CD6-4107-B796-50C0213B57C0}">
            <xm:f>VLOOKUP($E$10,名簿・クラス設定!$A$2:$D$43,4,0)="男"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E10:E11</xm:sqref>
        </x14:conditionalFormatting>
        <x14:conditionalFormatting xmlns:xm="http://schemas.microsoft.com/office/excel/2006/main">
          <x14:cfRule type="expression" priority="107" id="{760C6A58-57E1-48BD-B7F3-7138ACB46CAD}">
            <xm:f>VLOOKUP($E$13,名簿・クラス設定!$A$2:$D$43,4,0)="女"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108" id="{7C7CAA98-AAF0-45BC-9982-E97D1A4848CE}">
            <xm:f>VLOOKUP($E$13,名簿・クラス設定!$A$2:$D$43,4,0)="男"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E13:E14</xm:sqref>
        </x14:conditionalFormatting>
        <x14:conditionalFormatting xmlns:xm="http://schemas.microsoft.com/office/excel/2006/main">
          <x14:cfRule type="expression" priority="109" id="{861D7732-C0F5-4944-A406-591B4C4A523D}">
            <xm:f>VLOOKUP($E$16,名簿・クラス設定!$A$2:$D$43,4,0)="女"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110" id="{BD6657BD-19EC-4272-8AFD-CCEA264D8C95}">
            <xm:f>VLOOKUP($E$16,名簿・クラス設定!$A$2:$D$43,4,0)="男"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E16:E17</xm:sqref>
        </x14:conditionalFormatting>
        <x14:conditionalFormatting xmlns:xm="http://schemas.microsoft.com/office/excel/2006/main">
          <x14:cfRule type="expression" priority="111" id="{E9C36E1C-8F43-494B-B22E-DBCB1EF5E8C0}">
            <xm:f>VLOOKUP($E$19,名簿・クラス設定!$A$2:$D$43,4,0)="女"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112" id="{BCFF6FC4-BF79-4D83-A1E1-FA9B2FA7997E}">
            <xm:f>VLOOKUP($E$19,名簿・クラス設定!$A$2:$D$43,4,0)="男"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E19:E20</xm:sqref>
        </x14:conditionalFormatting>
        <x14:conditionalFormatting xmlns:xm="http://schemas.microsoft.com/office/excel/2006/main">
          <x14:cfRule type="expression" priority="103" id="{D3459262-58DB-44AB-873F-A27C2BF12313}">
            <xm:f>VLOOKUP($E$22,名簿・クラス設定!$A$2:$D$43,4,0)="女"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104" id="{A76B090E-C63D-4A62-8BA5-F5D69E40B2AC}">
            <xm:f>VLOOKUP($E$22,名簿・クラス設定!$A$2:$D$43,4,0)="男"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E22:E23</xm:sqref>
        </x14:conditionalFormatting>
        <x14:conditionalFormatting xmlns:xm="http://schemas.microsoft.com/office/excel/2006/main">
          <x14:cfRule type="expression" priority="113" id="{F98800B6-C3CE-4DB4-B6E2-A6256CE97276}">
            <xm:f>VLOOKUP($H$4,名簿・クラス設定!$A$2:$D$43,4,0)="女"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114" id="{97636FD6-B691-483A-8D89-E59801FC3B50}">
            <xm:f>VLOOKUP($H$4,名簿・クラス設定!$A$2:$D$43,4,0)="男"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H4:H5</xm:sqref>
        </x14:conditionalFormatting>
        <x14:conditionalFormatting xmlns:xm="http://schemas.microsoft.com/office/excel/2006/main">
          <x14:cfRule type="expression" priority="115" id="{179839D5-C68D-4B2A-8D41-A8156DE94580}">
            <xm:f>VLOOKUP($H$7,名簿・クラス設定!$A$2:$D$43,4,0)="女"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116" id="{4A613149-B047-483F-BA28-7846A6794AAF}">
            <xm:f>VLOOKUP($H$7,名簿・クラス設定!$A$2:$D$43,4,0)="男"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H7:H8</xm:sqref>
        </x14:conditionalFormatting>
        <x14:conditionalFormatting xmlns:xm="http://schemas.microsoft.com/office/excel/2006/main">
          <x14:cfRule type="expression" priority="119" id="{08751314-E746-4AF7-A644-2AFC529ECEE6}">
            <xm:f>VLOOKUP($H$10,名簿・クラス設定!$A$2:$D$43,4,0)="女"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120" id="{AF5FCC23-5E87-4866-A592-46E40DA0B629}">
            <xm:f>VLOOKUP($H$10,名簿・クラス設定!$A$2:$D$43,4,0)="男"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H10:H11</xm:sqref>
        </x14:conditionalFormatting>
        <x14:conditionalFormatting xmlns:xm="http://schemas.microsoft.com/office/excel/2006/main">
          <x14:cfRule type="expression" priority="121" id="{D605B526-6BAA-44C1-93C6-BA0FB2004530}">
            <xm:f>VLOOKUP($H$13,名簿・クラス設定!$A$2:$D$43,4,0)="女"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122" id="{E2466FFF-B0F0-4FAB-9C93-EA0076EA5C3D}">
            <xm:f>VLOOKUP($H$13,名簿・クラス設定!$A$2:$D$43,4,0)="男"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H13:H14</xm:sqref>
        </x14:conditionalFormatting>
        <x14:conditionalFormatting xmlns:xm="http://schemas.microsoft.com/office/excel/2006/main">
          <x14:cfRule type="expression" priority="123" id="{3B493E99-75C6-434A-BAB6-B7C948AADD86}">
            <xm:f>VLOOKUP($H$16,名簿・クラス設定!$A$2:$D$43,4,0)="女"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124" id="{693645BA-08D9-4ED1-9E2E-9A21EB24BFC3}">
            <xm:f>VLOOKUP($H$16,名簿・クラス設定!$A$2:$D$43,4,0)="男"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H16:H17</xm:sqref>
        </x14:conditionalFormatting>
        <x14:conditionalFormatting xmlns:xm="http://schemas.microsoft.com/office/excel/2006/main">
          <x14:cfRule type="expression" priority="125" id="{5C751663-3601-432D-B38E-6944FDE94BF3}">
            <xm:f>VLOOKUP($H$19,名簿・クラス設定!$A$2:$D$43,4,0)="女"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126" id="{79899BA7-7B51-4575-A789-B637D9C61AD2}">
            <xm:f>VLOOKUP($H$19,名簿・クラス設定!$A$2:$D$43,4,0)="男"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H19:H20</xm:sqref>
        </x14:conditionalFormatting>
        <x14:conditionalFormatting xmlns:xm="http://schemas.microsoft.com/office/excel/2006/main">
          <x14:cfRule type="expression" priority="117" id="{803846B0-2CC0-4A71-BD1E-A3864DB38DE0}">
            <xm:f>VLOOKUP($H$22,名簿・クラス設定!$A$2:$D$43,4,0)="女"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118" id="{BB766DB3-906D-4B69-BAA8-802D5A139072}">
            <xm:f>VLOOKUP($H$22,名簿・クラス設定!$A$2:$D$43,4,0)="男"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H22:H23</xm:sqref>
        </x14:conditionalFormatting>
        <x14:conditionalFormatting xmlns:xm="http://schemas.microsoft.com/office/excel/2006/main">
          <x14:cfRule type="expression" priority="127" id="{C6C7E674-36B7-4EAF-8667-7549045924D9}">
            <xm:f>VLOOKUP($K$4,名簿・クラス設定!$A$2:$D$43,4,0)="女"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128" id="{C67AD6DE-4349-444E-8F1D-89D0B23C0421}">
            <xm:f>VLOOKUP($K$4,名簿・クラス設定!$A$2:$D$43,4,0)="男"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K4:K5</xm:sqref>
        </x14:conditionalFormatting>
        <x14:conditionalFormatting xmlns:xm="http://schemas.microsoft.com/office/excel/2006/main">
          <x14:cfRule type="expression" priority="129" id="{27C0B5E5-F52C-4F1F-AA6F-77D6470B5A44}">
            <xm:f>VLOOKUP($K$7,名簿・クラス設定!$A$2:$D$43,4,0)="女"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130" id="{A8E17564-0B4C-427F-B01D-4B6B4BA81607}">
            <xm:f>VLOOKUP($K$7,名簿・クラス設定!$A$2:$D$43,4,0)="男"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K7:K8</xm:sqref>
        </x14:conditionalFormatting>
        <x14:conditionalFormatting xmlns:xm="http://schemas.microsoft.com/office/excel/2006/main">
          <x14:cfRule type="expression" priority="133" id="{D6BA8B7A-D8DE-4AFE-93A9-0E0355CE0D8E}">
            <xm:f>VLOOKUP($K$10,名簿・クラス設定!$A$2:$D$43,4,0)="女"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134" id="{631CDDB6-D489-4F95-9CFC-9C87F4947279}">
            <xm:f>VLOOKUP($K$10,名簿・クラス設定!$A$2:$D$43,4,0)="男"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K10:K11</xm:sqref>
        </x14:conditionalFormatting>
        <x14:conditionalFormatting xmlns:xm="http://schemas.microsoft.com/office/excel/2006/main">
          <x14:cfRule type="expression" priority="135" id="{81ED747F-0025-47DB-86FA-5F985521CB68}">
            <xm:f>VLOOKUP($K$13,名簿・クラス設定!$A$2:$D$43,4,0)="女"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136" id="{19C1AB4A-3DB6-4BAC-9574-FACDE5D4AEA9}">
            <xm:f>VLOOKUP($K$13,名簿・クラス設定!$A$2:$D$43,4,0)="男"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K13:K14</xm:sqref>
        </x14:conditionalFormatting>
        <x14:conditionalFormatting xmlns:xm="http://schemas.microsoft.com/office/excel/2006/main">
          <x14:cfRule type="expression" priority="137" id="{8520DC43-0197-4B3B-9EBB-F8F5C79C0CC1}">
            <xm:f>VLOOKUP($K$16,名簿・クラス設定!$A$2:$D$43,4,0)="女"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138" id="{79232DCB-63F1-49D6-8B0D-77FCBF92A62F}">
            <xm:f>VLOOKUP($K$16,名簿・クラス設定!$A$2:$D$43,4,0)="男"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K16:K17</xm:sqref>
        </x14:conditionalFormatting>
        <x14:conditionalFormatting xmlns:xm="http://schemas.microsoft.com/office/excel/2006/main">
          <x14:cfRule type="expression" priority="139" id="{24C02FA9-923E-41C6-8FA2-B86FD78B6508}">
            <xm:f>VLOOKUP($K$19,名簿・クラス設定!$A$2:$D$43,4,0)="女"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140" id="{7DCFC290-36DD-4B8A-9881-5F8728DAD6FE}">
            <xm:f>VLOOKUP($K$19,名簿・クラス設定!$A$2:$D$43,4,0)="男"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K19:K20</xm:sqref>
        </x14:conditionalFormatting>
        <x14:conditionalFormatting xmlns:xm="http://schemas.microsoft.com/office/excel/2006/main">
          <x14:cfRule type="expression" priority="131" id="{F1BA0A77-9EA7-4D4E-99FE-86F9BAFD4617}">
            <xm:f>VLOOKUP($K$22,名簿・クラス設定!$A$2:$D$43,4,0)="女"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132" id="{B9581D5D-1A13-4107-969B-6D99327A306B}">
            <xm:f>VLOOKUP($K$22,名簿・クラス設定!$A$2:$D$43,4,0)="男"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K22:K23</xm:sqref>
        </x14:conditionalFormatting>
        <x14:conditionalFormatting xmlns:xm="http://schemas.microsoft.com/office/excel/2006/main">
          <x14:cfRule type="expression" priority="141" id="{FEBA301E-8B84-44AC-806A-F9C1AD41D2E8}">
            <xm:f>VLOOKUP($N$4,名簿・クラス設定!$A$2:$D$43,4,0)="女"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142" id="{8FF013A6-E2D4-4EF1-9BFC-4B8CB2F9F21C}">
            <xm:f>VLOOKUP($N$4,名簿・クラス設定!$A$2:$D$43,4,0)="男"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N4:N5</xm:sqref>
        </x14:conditionalFormatting>
        <x14:conditionalFormatting xmlns:xm="http://schemas.microsoft.com/office/excel/2006/main">
          <x14:cfRule type="expression" priority="143" id="{DCB6D4BE-A6E8-496D-94AB-7D64D58F5EF2}">
            <xm:f>VLOOKUP($N$7,名簿・クラス設定!$A$2:$D$43,4,0)="女"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144" id="{66B96851-EB25-4C09-9BCC-573745CBCF4F}">
            <xm:f>VLOOKUP($N$7,名簿・クラス設定!$A$2:$D$43,4,0)="男"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N7:N8</xm:sqref>
        </x14:conditionalFormatting>
        <x14:conditionalFormatting xmlns:xm="http://schemas.microsoft.com/office/excel/2006/main">
          <x14:cfRule type="expression" priority="147" id="{120EF616-9E26-4BBF-9E94-0DC213F10EB3}">
            <xm:f>VLOOKUP($N$10,名簿・クラス設定!$A$2:$D$43,4,0)="女"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148" id="{17FFB192-CD8A-4EF0-8731-93F231F8A1AB}">
            <xm:f>VLOOKUP($N$10,名簿・クラス設定!$A$2:$D$43,4,0)="男"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N10:N11</xm:sqref>
        </x14:conditionalFormatting>
        <x14:conditionalFormatting xmlns:xm="http://schemas.microsoft.com/office/excel/2006/main">
          <x14:cfRule type="expression" priority="149" id="{D5A3FC97-F8D3-42D5-B9AF-785EFFF08823}">
            <xm:f>VLOOKUP($N$13,名簿・クラス設定!$A$2:$D$43,4,0)="女"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150" id="{16BB310C-8DEA-4D24-B973-40B492F732A0}">
            <xm:f>VLOOKUP($N$13,名簿・クラス設定!$A$2:$D$43,4,0)="男"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N13:N14</xm:sqref>
        </x14:conditionalFormatting>
        <x14:conditionalFormatting xmlns:xm="http://schemas.microsoft.com/office/excel/2006/main">
          <x14:cfRule type="expression" priority="151" id="{159D5F69-2B89-44D1-AE96-28ECA3FE3701}">
            <xm:f>VLOOKUP($N$16,名簿・クラス設定!$A$2:$D$43,4,0)="女"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152" id="{7F1447C9-E661-4CE4-AB4B-0ADF90E6EC52}">
            <xm:f>VLOOKUP($N$16,名簿・クラス設定!$A$2:$D$43,4,0)="男"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N16:N17</xm:sqref>
        </x14:conditionalFormatting>
        <x14:conditionalFormatting xmlns:xm="http://schemas.microsoft.com/office/excel/2006/main">
          <x14:cfRule type="expression" priority="153" id="{EEA702FD-85CA-456F-8AF1-FB2E4258BF0E}">
            <xm:f>VLOOKUP($N$19,名簿・クラス設定!$A$2:$D$43,4,0)="女"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154" id="{00CF66A9-BE9A-4D63-B3BB-8B8681E59356}">
            <xm:f>VLOOKUP($N$19,名簿・クラス設定!$A$2:$D$43,4,0)="男"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N19:N20</xm:sqref>
        </x14:conditionalFormatting>
        <x14:conditionalFormatting xmlns:xm="http://schemas.microsoft.com/office/excel/2006/main">
          <x14:cfRule type="expression" priority="145" id="{46E212D2-DE4B-47F7-80DD-138D9613D2D8}">
            <xm:f>VLOOKUP($N$22,名簿・クラス設定!$A$2:$D$43,4,0)="女"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146" id="{E2541426-A9FA-4D29-B5F0-2DBBE99261A7}">
            <xm:f>VLOOKUP($N$22,名簿・クラス設定!$A$2:$D$43,4,0)="男"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N22:N23</xm:sqref>
        </x14:conditionalFormatting>
        <x14:conditionalFormatting xmlns:xm="http://schemas.microsoft.com/office/excel/2006/main">
          <x14:cfRule type="expression" priority="155" id="{70D77543-3D16-4C96-AB83-68214B847573}">
            <xm:f>VLOOKUP($Q$4,名簿・クラス設定!$A$2:$D$43,4,0)="女"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156" id="{4C5AEFF0-2412-4BCE-81D9-8D79772B62D6}">
            <xm:f>VLOOKUP($Q$4,名簿・クラス設定!$A$2:$D$43,4,0)="男"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Q4:Q5</xm:sqref>
        </x14:conditionalFormatting>
        <x14:conditionalFormatting xmlns:xm="http://schemas.microsoft.com/office/excel/2006/main">
          <x14:cfRule type="expression" priority="157" id="{C12A223A-0C09-452B-9C0B-45E197C207BB}">
            <xm:f>VLOOKUP($Q$7,名簿・クラス設定!$A$2:$D$43,4,0)="女"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158" id="{F7F0622D-AD98-4667-B356-EED96C832CE0}">
            <xm:f>VLOOKUP($Q$7,名簿・クラス設定!$A$2:$D$43,4,0)="男"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Q7:Q8</xm:sqref>
        </x14:conditionalFormatting>
        <x14:conditionalFormatting xmlns:xm="http://schemas.microsoft.com/office/excel/2006/main">
          <x14:cfRule type="expression" priority="161" id="{9ADF4434-A18C-4A73-AB13-0F5D9A782325}">
            <xm:f>VLOOKUP($Q$10,名簿・クラス設定!$A$2:$D$43,4,0)="女"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162" id="{CBC281EB-2CF7-44D7-B593-73FBA8511050}">
            <xm:f>VLOOKUP($Q$10,名簿・クラス設定!$A$2:$D$43,4,0)="男"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Q10:Q11</xm:sqref>
        </x14:conditionalFormatting>
        <x14:conditionalFormatting xmlns:xm="http://schemas.microsoft.com/office/excel/2006/main">
          <x14:cfRule type="expression" priority="163" id="{3B50ABBE-4810-46D3-9DB6-FEACCA78A302}">
            <xm:f>VLOOKUP($Q$13,名簿・クラス設定!$A$2:$D$43,4,0)="女"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164" id="{F777440F-632C-4FE3-9B04-82E0E338DB03}">
            <xm:f>VLOOKUP($Q$13,名簿・クラス設定!$A$2:$D$43,4,0)="男"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Q13:Q14</xm:sqref>
        </x14:conditionalFormatting>
        <x14:conditionalFormatting xmlns:xm="http://schemas.microsoft.com/office/excel/2006/main">
          <x14:cfRule type="expression" priority="165" id="{A9B518A3-4C82-4C17-9A3E-DD3FE3A5EB69}">
            <xm:f>VLOOKUP($Q$16,名簿・クラス設定!$A$2:$D$43,4,0)="女"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166" id="{FA730B7F-148E-49E7-9CA4-070E2C1AE99F}">
            <xm:f>VLOOKUP($Q$16,名簿・クラス設定!$A$2:$D$43,4,0)="男"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Q16:Q17</xm:sqref>
        </x14:conditionalFormatting>
        <x14:conditionalFormatting xmlns:xm="http://schemas.microsoft.com/office/excel/2006/main">
          <x14:cfRule type="expression" priority="167" id="{65BA72AE-C672-4AF3-8969-EBBD74582EF0}">
            <xm:f>VLOOKUP($Q$19,名簿・クラス設定!$A$2:$D$43,4,0)="女"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168" id="{6C08E25B-BE80-4353-821C-5B6B15897610}">
            <xm:f>VLOOKUP($Q$19,名簿・クラス設定!$A$2:$D$43,4,0)="男"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Q19:Q20</xm:sqref>
        </x14:conditionalFormatting>
        <x14:conditionalFormatting xmlns:xm="http://schemas.microsoft.com/office/excel/2006/main">
          <x14:cfRule type="expression" priority="159" id="{30B42E03-95A4-4274-BDA1-E608263E8AB7}">
            <xm:f>VLOOKUP($Q$22,名簿・クラス設定!$A$2:$D$43,4,0)="女"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160" id="{B98E5F21-4DE2-49BA-AD6D-6A0305568BF8}">
            <xm:f>VLOOKUP($Q$22,名簿・クラス設定!$A$2:$D$43,4,0)="男"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Q22:Q23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38D6E-E43D-4014-9164-393BF68CBA0E}">
  <dimension ref="B1:R24"/>
  <sheetViews>
    <sheetView topLeftCell="A13" zoomScaleNormal="100" workbookViewId="0">
      <selection activeCell="B21" sqref="B21:C22"/>
    </sheetView>
  </sheetViews>
  <sheetFormatPr defaultColWidth="9" defaultRowHeight="16" x14ac:dyDescent="0.2"/>
  <cols>
    <col min="1" max="1" width="5.1796875" style="23" customWidth="1"/>
    <col min="2" max="2" width="3.81640625" style="24" customWidth="1"/>
    <col min="3" max="3" width="14.81640625" style="23" customWidth="1"/>
    <col min="4" max="4" width="3.1796875" style="23" customWidth="1"/>
    <col min="5" max="5" width="3.81640625" style="23" customWidth="1"/>
    <col min="6" max="6" width="14.81640625" style="23" customWidth="1"/>
    <col min="7" max="7" width="3.1796875" style="23" customWidth="1"/>
    <col min="8" max="8" width="3.81640625" style="23" customWidth="1"/>
    <col min="9" max="9" width="14.81640625" style="23" customWidth="1"/>
    <col min="10" max="10" width="3.1796875" style="23" customWidth="1"/>
    <col min="11" max="11" width="3.81640625" style="23" customWidth="1"/>
    <col min="12" max="12" width="14.81640625" style="23" customWidth="1"/>
    <col min="13" max="13" width="3.1796875" style="23" customWidth="1"/>
    <col min="14" max="14" width="3.81640625" style="23" customWidth="1"/>
    <col min="15" max="15" width="14.81640625" style="23" customWidth="1"/>
    <col min="16" max="16" width="3.1796875" style="23" customWidth="1"/>
    <col min="17" max="17" width="3.81640625" style="23" customWidth="1"/>
    <col min="18" max="18" width="14.81640625" style="23" customWidth="1"/>
    <col min="19" max="16384" width="9" style="23"/>
  </cols>
  <sheetData>
    <row r="1" spans="2:18" ht="30.75" customHeight="1" x14ac:dyDescent="0.2">
      <c r="B1" s="84" t="str">
        <f>座席設定!K1&amp;" 年 "&amp;座席設定!N1&amp;" 組 座席表"</f>
        <v>1 年 1 組 座席表</v>
      </c>
      <c r="C1" s="84"/>
      <c r="D1" s="84"/>
      <c r="E1" s="84"/>
    </row>
    <row r="2" spans="2:18" ht="9" customHeight="1" x14ac:dyDescent="0.2">
      <c r="B2" s="29"/>
      <c r="C2" s="29"/>
      <c r="D2" s="29"/>
      <c r="E2" s="29"/>
    </row>
    <row r="3" spans="2:18" ht="14.25" customHeight="1" x14ac:dyDescent="0.2">
      <c r="B3" s="88" t="str">
        <f>IF(座席設定!$G$26="","",座席設定!$G$26)</f>
        <v/>
      </c>
      <c r="C3" s="25" t="str">
        <f>IF($B$3="","",VLOOKUP($B$3,名簿・クラス設定!$A$1:$D$43,3,0))</f>
        <v/>
      </c>
      <c r="E3" s="88" t="str">
        <f>IF(座席設定!$I$26="","",座席設定!$I$26)</f>
        <v/>
      </c>
      <c r="F3" s="25" t="str">
        <f>IF($E$3="","",VLOOKUP($E$3,名簿・クラス設定!$A$1:$D$43,3,0))</f>
        <v/>
      </c>
      <c r="H3" s="88" t="str">
        <f>IF(座席設定!$K$26="","",座席設定!$K$26)</f>
        <v/>
      </c>
      <c r="I3" s="25" t="str">
        <f>IF($H$3="","",VLOOKUP($H$3,名簿・クラス設定!$A$1:$D$43,3,0))</f>
        <v/>
      </c>
      <c r="K3" s="88" t="str">
        <f>IF(座席設定!$M$26="","",座席設定!$M$26)</f>
        <v/>
      </c>
      <c r="L3" s="25" t="str">
        <f>IF($K$3="","",VLOOKUP($K$3,名簿・クラス設定!$A$1:$D$43,3,0))</f>
        <v/>
      </c>
      <c r="N3" s="88" t="str">
        <f>IF(座席設定!$O$26="","",座席設定!$O$26)</f>
        <v/>
      </c>
      <c r="O3" s="25" t="str">
        <f>IF($N$3="","",VLOOKUP($N$3,名簿・クラス設定!$A$1:$D$43,3,0))</f>
        <v/>
      </c>
      <c r="Q3" s="88" t="str">
        <f>IF(座席設定!$Q$26="","",座席設定!$Q$26)</f>
        <v/>
      </c>
      <c r="R3" s="25" t="str">
        <f>IF($Q$3="","",VLOOKUP($Q$3,名簿・クラス設定!$A$1:$D$43,3,0))</f>
        <v/>
      </c>
    </row>
    <row r="4" spans="2:18" ht="30" customHeight="1" x14ac:dyDescent="0.2">
      <c r="B4" s="89"/>
      <c r="C4" s="27" t="str">
        <f>IF($B$3="","",VLOOKUP($B$3,名簿・クラス設定!$A$1:$D$43,2,0))</f>
        <v/>
      </c>
      <c r="E4" s="89"/>
      <c r="F4" s="27" t="str">
        <f>IF($E$3="","",VLOOKUP($E$3,名簿・クラス設定!$A$1:$D$43,2,0))</f>
        <v/>
      </c>
      <c r="H4" s="89"/>
      <c r="I4" s="27" t="str">
        <f>IF($H$3="","",VLOOKUP($H$3,名簿・クラス設定!$A$1:$D$43,2,0))</f>
        <v/>
      </c>
      <c r="K4" s="89"/>
      <c r="L4" s="27" t="str">
        <f>IF($K$3="","",VLOOKUP($K$3,名簿・クラス設定!$A$1:$D$43,2,0))</f>
        <v/>
      </c>
      <c r="N4" s="89"/>
      <c r="O4" s="27" t="str">
        <f>IF($N$3="","",VLOOKUP($N$3,名簿・クラス設定!$A$1:$D$43,2,0))</f>
        <v/>
      </c>
      <c r="Q4" s="89"/>
      <c r="R4" s="27" t="str">
        <f>IF($Q$3="","",VLOOKUP($Q$3,名簿・クラス設定!$A$1:$D$43,2,0))</f>
        <v/>
      </c>
    </row>
    <row r="5" spans="2:18" x14ac:dyDescent="0.2">
      <c r="E5" s="24"/>
      <c r="H5" s="24"/>
      <c r="K5" s="24"/>
      <c r="N5" s="24"/>
      <c r="Q5" s="24"/>
    </row>
    <row r="6" spans="2:18" ht="14.25" customHeight="1" x14ac:dyDescent="0.2">
      <c r="B6" s="88" t="str">
        <f>IF(座席設定!$G$28="","",座席設定!$G$28)</f>
        <v/>
      </c>
      <c r="C6" s="25" t="str">
        <f>IF($B$6="","",VLOOKUP($B$6,名簿・クラス設定!$A$1:$D$43,3,0))</f>
        <v/>
      </c>
      <c r="E6" s="88" t="str">
        <f>IF(座席設定!$I$28="","",座席設定!$I$28)</f>
        <v/>
      </c>
      <c r="F6" s="25" t="str">
        <f>IF($E$6="","",VLOOKUP($E$6,名簿・クラス設定!$A$1:$D$43,3,0))</f>
        <v/>
      </c>
      <c r="H6" s="88" t="str">
        <f>IF(座席設定!$K$28="","",座席設定!$K$28)</f>
        <v/>
      </c>
      <c r="I6" s="25" t="str">
        <f>IF($H$6="","",VLOOKUP($H$6,名簿・クラス設定!$A$1:$D$43,3,0))</f>
        <v/>
      </c>
      <c r="K6" s="88" t="str">
        <f>IF(座席設定!$M$28="","",座席設定!$M$28)</f>
        <v/>
      </c>
      <c r="L6" s="25" t="str">
        <f>IF($K$6="","",VLOOKUP($K$6,名簿・クラス設定!$A$1:$D$43,3,0))</f>
        <v/>
      </c>
      <c r="N6" s="88" t="str">
        <f>IF(座席設定!$O$28="","",座席設定!$O$28)</f>
        <v/>
      </c>
      <c r="O6" s="25" t="str">
        <f>IF($N$6="","",VLOOKUP($N$6,名簿・クラス設定!$A$1:$D$43,3,0))</f>
        <v/>
      </c>
      <c r="Q6" s="88" t="str">
        <f>IF(座席設定!$Q$28="","",座席設定!$Q$28)</f>
        <v/>
      </c>
      <c r="R6" s="25" t="str">
        <f>IF($Q$6="","",VLOOKUP($Q$6,名簿・クラス設定!$A$1:$D$43,3,0))</f>
        <v/>
      </c>
    </row>
    <row r="7" spans="2:18" ht="30" customHeight="1" x14ac:dyDescent="0.2">
      <c r="B7" s="89"/>
      <c r="C7" s="27" t="str">
        <f>IF($B$6="","",VLOOKUP($B$6,名簿・クラス設定!$A$1:$D$43,2,0))</f>
        <v/>
      </c>
      <c r="E7" s="89"/>
      <c r="F7" s="27" t="str">
        <f>IF($E$6="","",VLOOKUP($E$6,名簿・クラス設定!$A$1:$D$43,2,0))</f>
        <v/>
      </c>
      <c r="H7" s="89"/>
      <c r="I7" s="27" t="str">
        <f>IF($H$6="","",VLOOKUP($H$6,名簿・クラス設定!$A$1:$D$43,2,0))</f>
        <v/>
      </c>
      <c r="K7" s="89"/>
      <c r="L7" s="27" t="str">
        <f>IF($K$6="","",VLOOKUP($K$6,名簿・クラス設定!$A$1:$D$43,2,0))</f>
        <v/>
      </c>
      <c r="N7" s="89"/>
      <c r="O7" s="27" t="str">
        <f>IF($N$6="","",VLOOKUP($N$6,名簿・クラス設定!$A$1:$D$43,2,0))</f>
        <v/>
      </c>
      <c r="Q7" s="89"/>
      <c r="R7" s="27" t="str">
        <f>IF($Q$6="","",VLOOKUP($Q$6,名簿・クラス設定!$A$1:$D$43,2,0))</f>
        <v/>
      </c>
    </row>
    <row r="8" spans="2:18" x14ac:dyDescent="0.2">
      <c r="E8" s="24"/>
      <c r="H8" s="24"/>
      <c r="K8" s="24"/>
      <c r="N8" s="24"/>
      <c r="Q8" s="24"/>
    </row>
    <row r="9" spans="2:18" ht="14.25" customHeight="1" x14ac:dyDescent="0.2">
      <c r="B9" s="88" t="str">
        <f>IF(座席設定!$G$30="","",座席設定!$G$30)</f>
        <v/>
      </c>
      <c r="C9" s="25" t="str">
        <f>IF($B$9="","",VLOOKUP($B$9,名簿・クラス設定!$A$1:$D$43,3,0))</f>
        <v/>
      </c>
      <c r="E9" s="88" t="str">
        <f>IF(座席設定!$I$30="","",座席設定!$I$30)</f>
        <v/>
      </c>
      <c r="F9" s="25" t="str">
        <f>IF($E$9="","",VLOOKUP($E$9,名簿・クラス設定!$A$1:$D$43,3,0))</f>
        <v/>
      </c>
      <c r="H9" s="88" t="str">
        <f>IF(座席設定!$K$30="","",座席設定!$K$30)</f>
        <v/>
      </c>
      <c r="I9" s="25" t="str">
        <f>IF($H$9="","",VLOOKUP($H$9,名簿・クラス設定!$A$1:$D$43,3,0))</f>
        <v/>
      </c>
      <c r="K9" s="88" t="str">
        <f>IF(座席設定!$M$30="","",座席設定!$M$30)</f>
        <v/>
      </c>
      <c r="L9" s="25" t="str">
        <f>IF($K$9="","",VLOOKUP($K$9,名簿・クラス設定!$A$1:$D$43,3,0))</f>
        <v/>
      </c>
      <c r="N9" s="88" t="str">
        <f>IF(座席設定!$O$30="","",座席設定!$O$30)</f>
        <v/>
      </c>
      <c r="O9" s="25" t="str">
        <f>IF($N$9="","",VLOOKUP($N$9,名簿・クラス設定!$A$1:$D$43,3,0))</f>
        <v/>
      </c>
      <c r="Q9" s="88" t="str">
        <f>IF(座席設定!$Q$30="","",座席設定!$Q$30)</f>
        <v/>
      </c>
      <c r="R9" s="25" t="str">
        <f>IF($Q$9="","",VLOOKUP($Q$9,名簿・クラス設定!$A$1:$D$43,3,0))</f>
        <v/>
      </c>
    </row>
    <row r="10" spans="2:18" ht="30" customHeight="1" x14ac:dyDescent="0.2">
      <c r="B10" s="89"/>
      <c r="C10" s="27" t="str">
        <f>IF($B$9="","",VLOOKUP($B$9,名簿・クラス設定!$A$1:$D$43,2,0))</f>
        <v/>
      </c>
      <c r="E10" s="89"/>
      <c r="F10" s="27" t="str">
        <f>IF($E$9="","",VLOOKUP($E$9,名簿・クラス設定!$A$1:$D$43,2,0))</f>
        <v/>
      </c>
      <c r="H10" s="89"/>
      <c r="I10" s="27" t="str">
        <f>IF($H$9="","",VLOOKUP($H$9,名簿・クラス設定!$A$1:$D$43,2,0))</f>
        <v/>
      </c>
      <c r="K10" s="89"/>
      <c r="L10" s="27" t="str">
        <f>IF($K$9="","",VLOOKUP($K$9,名簿・クラス設定!$A$1:$D$43,2,0))</f>
        <v/>
      </c>
      <c r="N10" s="89"/>
      <c r="O10" s="27" t="str">
        <f>IF($N$9="","",VLOOKUP($N$9,名簿・クラス設定!$A$1:$D$43,2,0))</f>
        <v/>
      </c>
      <c r="Q10" s="89"/>
      <c r="R10" s="27" t="str">
        <f>IF($Q$9="","",VLOOKUP($Q$9,名簿・クラス設定!$A$1:$D$43,2,0))</f>
        <v/>
      </c>
    </row>
    <row r="11" spans="2:18" x14ac:dyDescent="0.2">
      <c r="E11" s="24"/>
      <c r="H11" s="24"/>
      <c r="K11" s="24"/>
      <c r="N11" s="24"/>
      <c r="Q11" s="24"/>
    </row>
    <row r="12" spans="2:18" ht="14.25" customHeight="1" x14ac:dyDescent="0.2">
      <c r="B12" s="88" t="str">
        <f>IF(座席設定!$G$32="","",座席設定!$G$32)</f>
        <v/>
      </c>
      <c r="C12" s="25" t="str">
        <f>IF($B$12="","",VLOOKUP($B$12,名簿・クラス設定!$A$1:$D$43,3,0))</f>
        <v/>
      </c>
      <c r="E12" s="88" t="str">
        <f>IF(座席設定!$I$32="","",座席設定!$I$32)</f>
        <v/>
      </c>
      <c r="F12" s="25" t="str">
        <f>IF($E$12="","",VLOOKUP($E$12,名簿・クラス設定!$A$1:$D$43,3,0))</f>
        <v/>
      </c>
      <c r="H12" s="88" t="str">
        <f>IF(座席設定!$K$32="","",座席設定!$K$32)</f>
        <v/>
      </c>
      <c r="I12" s="25" t="str">
        <f>IF($H$12="","",VLOOKUP($H$12,名簿・クラス設定!$A$1:$D$43,3,0))</f>
        <v/>
      </c>
      <c r="K12" s="88" t="str">
        <f>IF(座席設定!$M$32="","",座席設定!$M$32)</f>
        <v/>
      </c>
      <c r="L12" s="25" t="str">
        <f>IF($K$12="","",VLOOKUP($K$12,名簿・クラス設定!$A$1:$D$43,3,0))</f>
        <v/>
      </c>
      <c r="N12" s="88" t="str">
        <f>IF(座席設定!$O$32="","",座席設定!$O$32)</f>
        <v/>
      </c>
      <c r="O12" s="25" t="str">
        <f>IF($N$12="","",VLOOKUP($N$12,名簿・クラス設定!$A$1:$D$43,3,0))</f>
        <v/>
      </c>
      <c r="Q12" s="88" t="str">
        <f>IF(座席設定!$Q$32="","",座席設定!$Q$32)</f>
        <v/>
      </c>
      <c r="R12" s="25" t="str">
        <f>IF($Q$12="","",VLOOKUP($Q$12,名簿・クラス設定!$A$1:$D$43,3,0))</f>
        <v/>
      </c>
    </row>
    <row r="13" spans="2:18" ht="30" customHeight="1" x14ac:dyDescent="0.2">
      <c r="B13" s="89"/>
      <c r="C13" s="27" t="str">
        <f>IF($B$12="","",VLOOKUP($B$12,名簿・クラス設定!$A$1:$D$43,2,0))</f>
        <v/>
      </c>
      <c r="E13" s="89"/>
      <c r="F13" s="27" t="str">
        <f>IF($E$12="","",VLOOKUP($E$12,名簿・クラス設定!$A$1:$D$43,2,0))</f>
        <v/>
      </c>
      <c r="H13" s="89"/>
      <c r="I13" s="27" t="str">
        <f>IF($H$12="","",VLOOKUP($H$12,名簿・クラス設定!$A$1:$D$43,2,0))</f>
        <v/>
      </c>
      <c r="K13" s="89"/>
      <c r="L13" s="27" t="str">
        <f>IF($K$12="","",VLOOKUP($K$12,名簿・クラス設定!$A$1:$D$43,2,0))</f>
        <v/>
      </c>
      <c r="N13" s="89"/>
      <c r="O13" s="27" t="str">
        <f>IF($N$12="","",VLOOKUP($N$12,名簿・クラス設定!$A$1:$D$43,2,0))</f>
        <v/>
      </c>
      <c r="Q13" s="89"/>
      <c r="R13" s="27" t="str">
        <f>IF($Q$12="","",VLOOKUP($Q$12,名簿・クラス設定!$A$1:$D$43,2,0))</f>
        <v/>
      </c>
    </row>
    <row r="14" spans="2:18" x14ac:dyDescent="0.2">
      <c r="E14" s="24"/>
      <c r="H14" s="24"/>
      <c r="K14" s="24"/>
      <c r="N14" s="24"/>
      <c r="Q14" s="24"/>
    </row>
    <row r="15" spans="2:18" ht="14.25" customHeight="1" x14ac:dyDescent="0.2">
      <c r="B15" s="88" t="str">
        <f>IF(座席設定!$G$34="","",座席設定!$G$34)</f>
        <v/>
      </c>
      <c r="C15" s="25" t="str">
        <f>IF($B$15="","",VLOOKUP($B$15,名簿・クラス設定!$A$1:$D$43,3,0))</f>
        <v/>
      </c>
      <c r="E15" s="88" t="str">
        <f>IF(座席設定!$I$34="","",座席設定!$I$34)</f>
        <v/>
      </c>
      <c r="F15" s="25" t="str">
        <f>IF($E$15="","",VLOOKUP($E$15,名簿・クラス設定!$A$1:$D$43,3,0))</f>
        <v/>
      </c>
      <c r="H15" s="88" t="str">
        <f>IF(座席設定!$K$34="","",座席設定!$K$34)</f>
        <v/>
      </c>
      <c r="I15" s="25" t="str">
        <f>IF($H$15="","",VLOOKUP($H$15,名簿・クラス設定!$A$1:$D$43,3,0))</f>
        <v/>
      </c>
      <c r="K15" s="88" t="str">
        <f>IF(座席設定!$M$34="","",座席設定!$M$34)</f>
        <v/>
      </c>
      <c r="L15" s="25" t="str">
        <f>IF($K$15="","",VLOOKUP($K$15,名簿・クラス設定!$A$1:$D$43,3,0))</f>
        <v/>
      </c>
      <c r="N15" s="88" t="str">
        <f>IF(座席設定!$O$34="","",座席設定!$O$34)</f>
        <v/>
      </c>
      <c r="O15" s="25" t="str">
        <f>IF($N$15="","",VLOOKUP($N$15,名簿・クラス設定!$A$1:$D$43,3,0))</f>
        <v/>
      </c>
      <c r="Q15" s="88" t="str">
        <f>IF(座席設定!$Q$34="","",座席設定!$Q$34)</f>
        <v/>
      </c>
      <c r="R15" s="25" t="str">
        <f>IF($Q$15="","",VLOOKUP($Q$15,名簿・クラス設定!$A$1:$D$43,3,0))</f>
        <v/>
      </c>
    </row>
    <row r="16" spans="2:18" ht="30" customHeight="1" x14ac:dyDescent="0.2">
      <c r="B16" s="89"/>
      <c r="C16" s="27" t="str">
        <f>IF($B$15="","",VLOOKUP($B$15,名簿・クラス設定!$A$1:$D$43,2,0))</f>
        <v/>
      </c>
      <c r="E16" s="89"/>
      <c r="F16" s="27" t="str">
        <f>IF($E$15="","",VLOOKUP($E$15,名簿・クラス設定!$A$1:$D$43,2,0))</f>
        <v/>
      </c>
      <c r="H16" s="89"/>
      <c r="I16" s="27" t="str">
        <f>IF($H$15="","",VLOOKUP($H$15,名簿・クラス設定!$A$1:$D$43,2,0))</f>
        <v/>
      </c>
      <c r="K16" s="89"/>
      <c r="L16" s="27" t="str">
        <f>IF($K$15="","",VLOOKUP($K$15,名簿・クラス設定!$A$1:$D$43,2,0))</f>
        <v/>
      </c>
      <c r="N16" s="89"/>
      <c r="O16" s="27" t="str">
        <f>IF($N$15="","",VLOOKUP($N$15,名簿・クラス設定!$A$1:$D$43,2,0))</f>
        <v/>
      </c>
      <c r="Q16" s="89"/>
      <c r="R16" s="27" t="str">
        <f>IF($Q$15="","",VLOOKUP($Q$15,名簿・クラス設定!$A$1:$D$43,2,0))</f>
        <v/>
      </c>
    </row>
    <row r="17" spans="2:18" x14ac:dyDescent="0.2">
      <c r="E17" s="24"/>
      <c r="H17" s="24"/>
      <c r="K17" s="24"/>
      <c r="N17" s="24"/>
      <c r="Q17" s="24"/>
    </row>
    <row r="18" spans="2:18" ht="14.25" customHeight="1" x14ac:dyDescent="0.2">
      <c r="B18" s="88" t="str">
        <f>IF(座席設定!$G$36="","",座席設定!$G$36)</f>
        <v/>
      </c>
      <c r="C18" s="25" t="str">
        <f>IF($B$18="","",VLOOKUP($B$18,名簿・クラス設定!$A$1:$D$43,3,0))</f>
        <v/>
      </c>
      <c r="E18" s="88" t="str">
        <f>IF(座席設定!$I$36="","",座席設定!$I$36)</f>
        <v/>
      </c>
      <c r="F18" s="25" t="str">
        <f>IF($E$18="","",VLOOKUP($E$18,名簿・クラス設定!$A$1:$D$43,3,0))</f>
        <v/>
      </c>
      <c r="H18" s="88" t="str">
        <f>IF(座席設定!$K$36="","",座席設定!$K$36)</f>
        <v/>
      </c>
      <c r="I18" s="25" t="str">
        <f>IF($H$18="","",VLOOKUP($H$18,名簿・クラス設定!$A$1:$D$43,3,0))</f>
        <v/>
      </c>
      <c r="K18" s="88" t="str">
        <f>IF(座席設定!$M$36="","",座席設定!$M$36)</f>
        <v/>
      </c>
      <c r="L18" s="25" t="str">
        <f>IF($K$18="","",VLOOKUP($K$18,名簿・クラス設定!$A$1:$D$43,3,0))</f>
        <v/>
      </c>
      <c r="N18" s="88" t="str">
        <f>IF(座席設定!$O$36="","",座席設定!$O$36)</f>
        <v/>
      </c>
      <c r="O18" s="25" t="str">
        <f>IF($N$18="","",VLOOKUP($N$18,名簿・クラス設定!$A$1:$D$43,3,0))</f>
        <v/>
      </c>
      <c r="Q18" s="88" t="str">
        <f>IF(座席設定!$Q$36="","",座席設定!$Q$36)</f>
        <v/>
      </c>
      <c r="R18" s="25" t="str">
        <f>IF($Q$18="","",VLOOKUP($Q$18,名簿・クラス設定!$A$1:$D$43,3,0))</f>
        <v/>
      </c>
    </row>
    <row r="19" spans="2:18" ht="30" customHeight="1" x14ac:dyDescent="0.2">
      <c r="B19" s="89"/>
      <c r="C19" s="27" t="str">
        <f>IF($B$18="","",VLOOKUP($B$18,名簿・クラス設定!$A$1:$D$43,2,0))</f>
        <v/>
      </c>
      <c r="E19" s="89"/>
      <c r="F19" s="27" t="str">
        <f>IF($E$18="","",VLOOKUP($E$18,名簿・クラス設定!$A$1:$D$43,2,0))</f>
        <v/>
      </c>
      <c r="H19" s="89"/>
      <c r="I19" s="27" t="str">
        <f>IF($H$18="","",VLOOKUP($H$18,名簿・クラス設定!$A$1:$D$43,2,0))</f>
        <v/>
      </c>
      <c r="K19" s="89"/>
      <c r="L19" s="27" t="str">
        <f>IF($K$18="","",VLOOKUP($K$18,名簿・クラス設定!$A$1:$D$43,2,0))</f>
        <v/>
      </c>
      <c r="N19" s="89"/>
      <c r="O19" s="27" t="str">
        <f>IF($N$18="","",VLOOKUP($N$18,名簿・クラス設定!$A$1:$D$43,2,0))</f>
        <v/>
      </c>
      <c r="Q19" s="89"/>
      <c r="R19" s="27" t="str">
        <f>IF($Q$18="","",VLOOKUP($Q$18,名簿・クラス設定!$A$1:$D$43,2,0))</f>
        <v/>
      </c>
    </row>
    <row r="20" spans="2:18" x14ac:dyDescent="0.2">
      <c r="E20" s="24"/>
      <c r="H20" s="24"/>
      <c r="K20" s="24"/>
      <c r="N20" s="24"/>
      <c r="Q20" s="24"/>
    </row>
    <row r="21" spans="2:18" ht="14.25" customHeight="1" x14ac:dyDescent="0.2">
      <c r="B21" s="88" t="str">
        <f>IF(座席設定!$G$38="","",座席設定!$G$38)</f>
        <v/>
      </c>
      <c r="C21" s="25" t="str">
        <f>IF($B$21="","",VLOOKUP($B$21,名簿・クラス設定!$A$1:$D$43,3,0))</f>
        <v/>
      </c>
      <c r="E21" s="88" t="str">
        <f>IF(座席設定!$I$38="","",座席設定!$I$38)</f>
        <v/>
      </c>
      <c r="F21" s="25" t="str">
        <f>IF($E$21="","",VLOOKUP($E$21,名簿・クラス設定!$A$1:$D$43,3,0))</f>
        <v/>
      </c>
      <c r="H21" s="88" t="str">
        <f>IF(座席設定!$K$38="","",座席設定!$K$38)</f>
        <v/>
      </c>
      <c r="I21" s="25" t="str">
        <f>IF($H$21="","",VLOOKUP($H$21,名簿・クラス設定!$A$1:$D$43,3,0))</f>
        <v/>
      </c>
      <c r="K21" s="88" t="str">
        <f>IF(座席設定!$M$38="","",座席設定!$M$38)</f>
        <v/>
      </c>
      <c r="L21" s="25" t="str">
        <f>IF($K$21="","",VLOOKUP($K$21,名簿・クラス設定!$A$1:$D$43,3,0))</f>
        <v/>
      </c>
      <c r="N21" s="88" t="str">
        <f>IF(座席設定!$O$38="","",座席設定!$O$38)</f>
        <v/>
      </c>
      <c r="O21" s="25" t="str">
        <f>IF($N$21="","",VLOOKUP($N$21,名簿・クラス設定!$A$1:$D$43,3,0))</f>
        <v/>
      </c>
      <c r="Q21" s="88" t="str">
        <f>IF(座席設定!$Q$38="","",座席設定!$Q$38)</f>
        <v/>
      </c>
      <c r="R21" s="25" t="str">
        <f>IF($Q$21="","",VLOOKUP($Q$21,名簿・クラス設定!$A$1:$D$43,3,0))</f>
        <v/>
      </c>
    </row>
    <row r="22" spans="2:18" ht="30" customHeight="1" x14ac:dyDescent="0.2">
      <c r="B22" s="89"/>
      <c r="C22" s="27" t="str">
        <f>IF($B$21="","",VLOOKUP($B$21,名簿・クラス設定!$A$1:$D$43,2,0))</f>
        <v/>
      </c>
      <c r="E22" s="89"/>
      <c r="F22" s="27" t="str">
        <f>IF($E$21="","",VLOOKUP($E$21,名簿・クラス設定!$A$1:$D$43,2,0))</f>
        <v/>
      </c>
      <c r="H22" s="89"/>
      <c r="I22" s="27" t="str">
        <f>IF($H$21="","",VLOOKUP($H$21,名簿・クラス設定!$A$1:$D$43,2,0))</f>
        <v/>
      </c>
      <c r="K22" s="89"/>
      <c r="L22" s="27" t="str">
        <f>IF($K$21="","",VLOOKUP($K$21,名簿・クラス設定!$A$1:$D$43,2,0))</f>
        <v/>
      </c>
      <c r="N22" s="89"/>
      <c r="O22" s="27" t="str">
        <f>IF($N$21="","",VLOOKUP($N$21,名簿・クラス設定!$A$1:$D$43,2,0))</f>
        <v/>
      </c>
      <c r="Q22" s="89"/>
      <c r="R22" s="27" t="str">
        <f>IF($Q$21="","",VLOOKUP($Q$21,名簿・クラス設定!$A$1:$D$43,2,0))</f>
        <v/>
      </c>
    </row>
    <row r="23" spans="2:18" ht="15" customHeight="1" x14ac:dyDescent="0.2"/>
    <row r="24" spans="2:18" ht="36" customHeight="1" x14ac:dyDescent="0.2">
      <c r="H24" s="85" t="s">
        <v>111</v>
      </c>
      <c r="I24" s="86"/>
      <c r="J24" s="86"/>
      <c r="K24" s="86"/>
      <c r="L24" s="87"/>
    </row>
  </sheetData>
  <mergeCells count="44">
    <mergeCell ref="B1:E1"/>
    <mergeCell ref="H24:L24"/>
    <mergeCell ref="B3:B4"/>
    <mergeCell ref="E3:E4"/>
    <mergeCell ref="H3:H4"/>
    <mergeCell ref="K3:K4"/>
    <mergeCell ref="Q9:Q10"/>
    <mergeCell ref="N3:N4"/>
    <mergeCell ref="Q3:Q4"/>
    <mergeCell ref="B6:B7"/>
    <mergeCell ref="E6:E7"/>
    <mergeCell ref="H6:H7"/>
    <mergeCell ref="K6:K7"/>
    <mergeCell ref="N6:N7"/>
    <mergeCell ref="Q6:Q7"/>
    <mergeCell ref="B9:B10"/>
    <mergeCell ref="E9:E10"/>
    <mergeCell ref="H9:H10"/>
    <mergeCell ref="K9:K10"/>
    <mergeCell ref="N9:N10"/>
    <mergeCell ref="Q15:Q16"/>
    <mergeCell ref="B12:B13"/>
    <mergeCell ref="E12:E13"/>
    <mergeCell ref="H12:H13"/>
    <mergeCell ref="K12:K13"/>
    <mergeCell ref="N12:N13"/>
    <mergeCell ref="Q12:Q13"/>
    <mergeCell ref="B15:B16"/>
    <mergeCell ref="E15:E16"/>
    <mergeCell ref="H15:H16"/>
    <mergeCell ref="K15:K16"/>
    <mergeCell ref="N15:N16"/>
    <mergeCell ref="Q21:Q22"/>
    <mergeCell ref="B18:B19"/>
    <mergeCell ref="E18:E19"/>
    <mergeCell ref="H18:H19"/>
    <mergeCell ref="K18:K19"/>
    <mergeCell ref="N18:N19"/>
    <mergeCell ref="Q18:Q19"/>
    <mergeCell ref="B21:B22"/>
    <mergeCell ref="E21:E22"/>
    <mergeCell ref="H21:H22"/>
    <mergeCell ref="K21:K22"/>
    <mergeCell ref="N21:N22"/>
  </mergeCells>
  <phoneticPr fontId="2"/>
  <pageMargins left="0.70866141732283472" right="0.70866141732283472" top="0.94488188976377963" bottom="0.74803149606299213" header="0.31496062992125984" footer="0.31496062992125984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59BB84-A929-4338-8544-2CB6F86AB93B}">
  <dimension ref="B1:R24"/>
  <sheetViews>
    <sheetView topLeftCell="A13" zoomScaleNormal="100" workbookViewId="0">
      <selection activeCell="V21" sqref="V21"/>
    </sheetView>
  </sheetViews>
  <sheetFormatPr defaultColWidth="9" defaultRowHeight="16" x14ac:dyDescent="0.2"/>
  <cols>
    <col min="1" max="1" width="5.1796875" style="23" customWidth="1"/>
    <col min="2" max="2" width="3.81640625" style="24" customWidth="1"/>
    <col min="3" max="3" width="14.81640625" style="23" customWidth="1"/>
    <col min="4" max="4" width="3.1796875" style="23" customWidth="1"/>
    <col min="5" max="5" width="3.81640625" style="23" customWidth="1"/>
    <col min="6" max="6" width="14.81640625" style="23" customWidth="1"/>
    <col min="7" max="7" width="3.1796875" style="23" customWidth="1"/>
    <col min="8" max="8" width="3.81640625" style="23" customWidth="1"/>
    <col min="9" max="9" width="14.81640625" style="23" customWidth="1"/>
    <col min="10" max="10" width="3.1796875" style="23" customWidth="1"/>
    <col min="11" max="11" width="3.81640625" style="23" customWidth="1"/>
    <col min="12" max="12" width="14.81640625" style="23" customWidth="1"/>
    <col min="13" max="13" width="3.1796875" style="23" customWidth="1"/>
    <col min="14" max="14" width="3.81640625" style="23" customWidth="1"/>
    <col min="15" max="15" width="14.81640625" style="23" customWidth="1"/>
    <col min="16" max="16" width="3.1796875" style="23" customWidth="1"/>
    <col min="17" max="17" width="3.81640625" style="23" customWidth="1"/>
    <col min="18" max="18" width="14.81640625" style="23" customWidth="1"/>
    <col min="19" max="16384" width="9" style="23"/>
  </cols>
  <sheetData>
    <row r="1" spans="2:18" ht="30.75" customHeight="1" x14ac:dyDescent="0.2">
      <c r="B1" s="84" t="str">
        <f>座席設定!K1&amp;" 年 "&amp;座席設定!N1&amp;" 組 座席表"</f>
        <v>1 年 1 組 座席表</v>
      </c>
      <c r="C1" s="84"/>
      <c r="D1" s="84"/>
      <c r="E1" s="84"/>
    </row>
    <row r="2" spans="2:18" ht="9" customHeight="1" x14ac:dyDescent="0.2"/>
    <row r="3" spans="2:18" ht="14.25" customHeight="1" x14ac:dyDescent="0.2">
      <c r="B3" s="88" t="str">
        <f>IF(座席設定!$G$26="","",座席設定!$G$26)</f>
        <v/>
      </c>
      <c r="C3" s="25" t="str">
        <f>IF($B$3="","",VLOOKUP($B$3,名簿・クラス設定!$A$1:$D$43,3,0))</f>
        <v/>
      </c>
      <c r="E3" s="88" t="str">
        <f>IF(座席設定!$I$26="","",座席設定!$I$26)</f>
        <v/>
      </c>
      <c r="F3" s="25" t="str">
        <f>IF($E$3="","",VLOOKUP($E$3,名簿・クラス設定!$A$1:$D$43,3,0))</f>
        <v/>
      </c>
      <c r="H3" s="88" t="str">
        <f>IF(座席設定!$K$26="","",座席設定!$K$26)</f>
        <v/>
      </c>
      <c r="I3" s="25" t="str">
        <f>IF($H$3="","",VLOOKUP($H$3,名簿・クラス設定!$A$1:$D$43,3,0))</f>
        <v/>
      </c>
      <c r="K3" s="88" t="str">
        <f>IF(座席設定!$M$26="","",座席設定!$M$26)</f>
        <v/>
      </c>
      <c r="L3" s="25" t="str">
        <f>IF($K$3="","",VLOOKUP($K$3,名簿・クラス設定!$A$1:$D$43,3,0))</f>
        <v/>
      </c>
      <c r="N3" s="88" t="str">
        <f>IF(座席設定!$O$26="","",座席設定!$O$26)</f>
        <v/>
      </c>
      <c r="O3" s="25" t="str">
        <f>IF($N$3="","",VLOOKUP($N$3,名簿・クラス設定!$A$1:$D$43,3,0))</f>
        <v/>
      </c>
      <c r="Q3" s="88" t="str">
        <f>IF(座席設定!$Q$26="","",座席設定!$Q$26)</f>
        <v/>
      </c>
      <c r="R3" s="25" t="str">
        <f>IF($Q$3="","",VLOOKUP($Q$3,名簿・クラス設定!$A$1:$D$43,3,0))</f>
        <v/>
      </c>
    </row>
    <row r="4" spans="2:18" ht="30" customHeight="1" x14ac:dyDescent="0.2">
      <c r="B4" s="89"/>
      <c r="C4" s="27" t="str">
        <f>IF($B$3="","",VLOOKUP($B$3,名簿・クラス設定!$A$1:$D$43,2,0))</f>
        <v/>
      </c>
      <c r="E4" s="89"/>
      <c r="F4" s="27" t="str">
        <f>IF($E$3="","",VLOOKUP($E$3,名簿・クラス設定!$A$1:$D$43,2,0))</f>
        <v/>
      </c>
      <c r="H4" s="89"/>
      <c r="I4" s="27" t="str">
        <f>IF($H$3="","",VLOOKUP($H$3,名簿・クラス設定!$A$1:$D$43,2,0))</f>
        <v/>
      </c>
      <c r="K4" s="89"/>
      <c r="L4" s="27" t="str">
        <f>IF($K$3="","",VLOOKUP($K$3,名簿・クラス設定!$A$1:$D$43,2,0))</f>
        <v/>
      </c>
      <c r="N4" s="89"/>
      <c r="O4" s="27" t="str">
        <f>IF($N$3="","",VLOOKUP($N$3,名簿・クラス設定!$A$1:$D$43,2,0))</f>
        <v/>
      </c>
      <c r="Q4" s="89"/>
      <c r="R4" s="27" t="str">
        <f>IF($Q$3="","",VLOOKUP($Q$3,名簿・クラス設定!$A$1:$D$43,2,0))</f>
        <v/>
      </c>
    </row>
    <row r="5" spans="2:18" x14ac:dyDescent="0.2">
      <c r="E5" s="24"/>
      <c r="H5" s="24"/>
      <c r="K5" s="24"/>
      <c r="N5" s="24"/>
      <c r="Q5" s="24"/>
    </row>
    <row r="6" spans="2:18" ht="14.25" customHeight="1" x14ac:dyDescent="0.2">
      <c r="B6" s="88" t="str">
        <f>IF(座席設定!$G$28="","",座席設定!$G$28)</f>
        <v/>
      </c>
      <c r="C6" s="25" t="str">
        <f>IF($B$6="","",VLOOKUP($B$6,名簿・クラス設定!$A$1:$D$43,3,0))</f>
        <v/>
      </c>
      <c r="E6" s="88" t="str">
        <f>IF(座席設定!$I$28="","",座席設定!$I$28)</f>
        <v/>
      </c>
      <c r="F6" s="25" t="str">
        <f>IF($E$6="","",VLOOKUP($E$6,名簿・クラス設定!$A$1:$D$43,3,0))</f>
        <v/>
      </c>
      <c r="H6" s="88" t="str">
        <f>IF(座席設定!$K$28="","",座席設定!$K$28)</f>
        <v/>
      </c>
      <c r="I6" s="25" t="str">
        <f>IF($H$6="","",VLOOKUP($H$6,名簿・クラス設定!$A$1:$D$43,3,0))</f>
        <v/>
      </c>
      <c r="K6" s="88" t="str">
        <f>IF(座席設定!$M$28="","",座席設定!$M$28)</f>
        <v/>
      </c>
      <c r="L6" s="25" t="str">
        <f>IF($K$6="","",VLOOKUP($K$6,名簿・クラス設定!$A$1:$D$43,3,0))</f>
        <v/>
      </c>
      <c r="N6" s="88" t="str">
        <f>IF(座席設定!$O$28="","",座席設定!$O$28)</f>
        <v/>
      </c>
      <c r="O6" s="25" t="str">
        <f>IF($N$6="","",VLOOKUP($N$6,名簿・クラス設定!$A$1:$D$43,3,0))</f>
        <v/>
      </c>
      <c r="Q6" s="88" t="str">
        <f>IF(座席設定!$Q$28="","",座席設定!$Q$28)</f>
        <v/>
      </c>
      <c r="R6" s="25" t="str">
        <f>IF($Q$6="","",VLOOKUP($Q$6,名簿・クラス設定!$A$1:$D$43,3,0))</f>
        <v/>
      </c>
    </row>
    <row r="7" spans="2:18" ht="30" customHeight="1" x14ac:dyDescent="0.2">
      <c r="B7" s="89"/>
      <c r="C7" s="27" t="str">
        <f>IF($B$6="","",VLOOKUP($B$6,名簿・クラス設定!$A$1:$D$43,2,0))</f>
        <v/>
      </c>
      <c r="E7" s="89"/>
      <c r="F7" s="27" t="str">
        <f>IF($E$6="","",VLOOKUP($E$6,名簿・クラス設定!$A$1:$D$43,2,0))</f>
        <v/>
      </c>
      <c r="H7" s="89"/>
      <c r="I7" s="27" t="str">
        <f>IF($H$6="","",VLOOKUP($H$6,名簿・クラス設定!$A$1:$D$43,2,0))</f>
        <v/>
      </c>
      <c r="K7" s="89"/>
      <c r="L7" s="27" t="str">
        <f>IF($K$6="","",VLOOKUP($K$6,名簿・クラス設定!$A$1:$D$43,2,0))</f>
        <v/>
      </c>
      <c r="N7" s="89"/>
      <c r="O7" s="27" t="str">
        <f>IF($N$6="","",VLOOKUP($N$6,名簿・クラス設定!$A$1:$D$43,2,0))</f>
        <v/>
      </c>
      <c r="Q7" s="89"/>
      <c r="R7" s="27" t="str">
        <f>IF($Q$6="","",VLOOKUP($Q$6,名簿・クラス設定!$A$1:$D$43,2,0))</f>
        <v/>
      </c>
    </row>
    <row r="8" spans="2:18" x14ac:dyDescent="0.2">
      <c r="E8" s="24"/>
      <c r="H8" s="24"/>
      <c r="K8" s="24"/>
      <c r="N8" s="24"/>
      <c r="Q8" s="24"/>
    </row>
    <row r="9" spans="2:18" ht="14.25" customHeight="1" x14ac:dyDescent="0.2">
      <c r="B9" s="88" t="str">
        <f>IF(座席設定!$G$30="","",座席設定!$G$30)</f>
        <v/>
      </c>
      <c r="C9" s="25" t="str">
        <f>IF($B$9="","",VLOOKUP($B$9,名簿・クラス設定!$A$1:$D$43,3,0))</f>
        <v/>
      </c>
      <c r="E9" s="88" t="str">
        <f>IF(座席設定!$I$30="","",座席設定!$I$30)</f>
        <v/>
      </c>
      <c r="F9" s="25" t="str">
        <f>IF($E$9="","",VLOOKUP($E$9,名簿・クラス設定!$A$1:$D$43,3,0))</f>
        <v/>
      </c>
      <c r="H9" s="88" t="str">
        <f>IF(座席設定!$K$30="","",座席設定!$K$30)</f>
        <v/>
      </c>
      <c r="I9" s="25" t="str">
        <f>IF($H$9="","",VLOOKUP($H$9,名簿・クラス設定!$A$1:$D$43,3,0))</f>
        <v/>
      </c>
      <c r="K9" s="88" t="str">
        <f>IF(座席設定!$M$30="","",座席設定!$M$30)</f>
        <v/>
      </c>
      <c r="L9" s="25" t="str">
        <f>IF($K$9="","",VLOOKUP($K$9,名簿・クラス設定!$A$1:$D$43,3,0))</f>
        <v/>
      </c>
      <c r="N9" s="88" t="str">
        <f>IF(座席設定!$O$30="","",座席設定!$O$30)</f>
        <v/>
      </c>
      <c r="O9" s="25" t="str">
        <f>IF($N$9="","",VLOOKUP($N$9,名簿・クラス設定!$A$1:$D$43,3,0))</f>
        <v/>
      </c>
      <c r="Q9" s="88" t="str">
        <f>IF(座席設定!$Q$30="","",座席設定!$Q$30)</f>
        <v/>
      </c>
      <c r="R9" s="25" t="str">
        <f>IF($Q$9="","",VLOOKUP($Q$9,名簿・クラス設定!$A$1:$D$43,3,0))</f>
        <v/>
      </c>
    </row>
    <row r="10" spans="2:18" ht="30" customHeight="1" x14ac:dyDescent="0.2">
      <c r="B10" s="89"/>
      <c r="C10" s="27" t="str">
        <f>IF($B$9="","",VLOOKUP($B$9,名簿・クラス設定!$A$1:$D$43,2,0))</f>
        <v/>
      </c>
      <c r="E10" s="89"/>
      <c r="F10" s="27" t="str">
        <f>IF($E$9="","",VLOOKUP($E$9,名簿・クラス設定!$A$1:$D$43,2,0))</f>
        <v/>
      </c>
      <c r="H10" s="89"/>
      <c r="I10" s="27" t="str">
        <f>IF($H$9="","",VLOOKUP($H$9,名簿・クラス設定!$A$1:$D$43,2,0))</f>
        <v/>
      </c>
      <c r="K10" s="89"/>
      <c r="L10" s="27" t="str">
        <f>IF($K$9="","",VLOOKUP($K$9,名簿・クラス設定!$A$1:$D$43,2,0))</f>
        <v/>
      </c>
      <c r="N10" s="89"/>
      <c r="O10" s="27" t="str">
        <f>IF($N$9="","",VLOOKUP($N$9,名簿・クラス設定!$A$1:$D$43,2,0))</f>
        <v/>
      </c>
      <c r="Q10" s="89"/>
      <c r="R10" s="27" t="str">
        <f>IF($Q$9="","",VLOOKUP($Q$9,名簿・クラス設定!$A$1:$D$43,2,0))</f>
        <v/>
      </c>
    </row>
    <row r="11" spans="2:18" x14ac:dyDescent="0.2">
      <c r="E11" s="24"/>
      <c r="H11" s="24"/>
      <c r="K11" s="24"/>
      <c r="N11" s="24"/>
      <c r="Q11" s="24"/>
    </row>
    <row r="12" spans="2:18" ht="14.25" customHeight="1" x14ac:dyDescent="0.2">
      <c r="B12" s="88" t="str">
        <f>IF(座席設定!$G$32="","",座席設定!$G$32)</f>
        <v/>
      </c>
      <c r="C12" s="25" t="str">
        <f>IF($B$12="","",VLOOKUP($B$12,名簿・クラス設定!$A$1:$D$43,3,0))</f>
        <v/>
      </c>
      <c r="E12" s="88" t="str">
        <f>IF(座席設定!$I$32="","",座席設定!$I$32)</f>
        <v/>
      </c>
      <c r="F12" s="25" t="str">
        <f>IF($E$12="","",VLOOKUP($E$12,名簿・クラス設定!$A$1:$D$43,3,0))</f>
        <v/>
      </c>
      <c r="H12" s="88" t="str">
        <f>IF(座席設定!$K$32="","",座席設定!$K$32)</f>
        <v/>
      </c>
      <c r="I12" s="25" t="str">
        <f>IF($H$12="","",VLOOKUP($H$12,名簿・クラス設定!$A$1:$D$43,3,0))</f>
        <v/>
      </c>
      <c r="K12" s="88" t="str">
        <f>IF(座席設定!$M$32="","",座席設定!$M$32)</f>
        <v/>
      </c>
      <c r="L12" s="25" t="str">
        <f>IF($K$12="","",VLOOKUP($K$12,名簿・クラス設定!$A$1:$D$43,3,0))</f>
        <v/>
      </c>
      <c r="N12" s="88" t="str">
        <f>IF(座席設定!$O$32="","",座席設定!$O$32)</f>
        <v/>
      </c>
      <c r="O12" s="25" t="str">
        <f>IF($N$12="","",VLOOKUP($N$12,名簿・クラス設定!$A$1:$D$43,3,0))</f>
        <v/>
      </c>
      <c r="Q12" s="88" t="str">
        <f>IF(座席設定!$Q$32="","",座席設定!$Q$32)</f>
        <v/>
      </c>
      <c r="R12" s="25" t="str">
        <f>IF($Q$12="","",VLOOKUP($Q$12,名簿・クラス設定!$A$1:$D$43,3,0))</f>
        <v/>
      </c>
    </row>
    <row r="13" spans="2:18" ht="30" customHeight="1" x14ac:dyDescent="0.2">
      <c r="B13" s="89"/>
      <c r="C13" s="27" t="str">
        <f>IF($B$12="","",VLOOKUP($B$12,名簿・クラス設定!$A$1:$D$43,2,0))</f>
        <v/>
      </c>
      <c r="E13" s="89"/>
      <c r="F13" s="27" t="str">
        <f>IF($E$12="","",VLOOKUP($E$12,名簿・クラス設定!$A$1:$D$43,2,0))</f>
        <v/>
      </c>
      <c r="H13" s="89"/>
      <c r="I13" s="27" t="str">
        <f>IF($H$12="","",VLOOKUP($H$12,名簿・クラス設定!$A$1:$D$43,2,0))</f>
        <v/>
      </c>
      <c r="K13" s="89"/>
      <c r="L13" s="27" t="str">
        <f>IF($K$12="","",VLOOKUP($K$12,名簿・クラス設定!$A$1:$D$43,2,0))</f>
        <v/>
      </c>
      <c r="N13" s="89"/>
      <c r="O13" s="27" t="str">
        <f>IF($N$12="","",VLOOKUP($N$12,名簿・クラス設定!$A$1:$D$43,2,0))</f>
        <v/>
      </c>
      <c r="Q13" s="89"/>
      <c r="R13" s="27" t="str">
        <f>IF($Q$12="","",VLOOKUP($Q$12,名簿・クラス設定!$A$1:$D$43,2,0))</f>
        <v/>
      </c>
    </row>
    <row r="14" spans="2:18" x14ac:dyDescent="0.2">
      <c r="E14" s="24"/>
      <c r="H14" s="24"/>
      <c r="K14" s="24"/>
      <c r="N14" s="24"/>
      <c r="Q14" s="24"/>
    </row>
    <row r="15" spans="2:18" ht="14.25" customHeight="1" x14ac:dyDescent="0.2">
      <c r="B15" s="88" t="str">
        <f>IF(座席設定!$G$34="","",座席設定!$G$34)</f>
        <v/>
      </c>
      <c r="C15" s="25" t="str">
        <f>IF($B$15="","",VLOOKUP($B$15,名簿・クラス設定!$A$1:$D$43,3,0))</f>
        <v/>
      </c>
      <c r="E15" s="88" t="str">
        <f>IF(座席設定!$I$34="","",座席設定!$I$34)</f>
        <v/>
      </c>
      <c r="F15" s="25" t="str">
        <f>IF($E$15="","",VLOOKUP($E$15,名簿・クラス設定!$A$1:$D$43,3,0))</f>
        <v/>
      </c>
      <c r="H15" s="88" t="str">
        <f>IF(座席設定!$K$34="","",座席設定!$K$34)</f>
        <v/>
      </c>
      <c r="I15" s="25" t="str">
        <f>IF($H$15="","",VLOOKUP($H$15,名簿・クラス設定!$A$1:$D$43,3,0))</f>
        <v/>
      </c>
      <c r="K15" s="88" t="str">
        <f>IF(座席設定!$M$34="","",座席設定!$M$34)</f>
        <v/>
      </c>
      <c r="L15" s="25" t="str">
        <f>IF($K$15="","",VLOOKUP($K$15,名簿・クラス設定!$A$1:$D$43,3,0))</f>
        <v/>
      </c>
      <c r="N15" s="88" t="str">
        <f>IF(座席設定!$O$34="","",座席設定!$O$34)</f>
        <v/>
      </c>
      <c r="O15" s="25" t="str">
        <f>IF($N$15="","",VLOOKUP($N$15,名簿・クラス設定!$A$1:$D$43,3,0))</f>
        <v/>
      </c>
      <c r="Q15" s="88" t="str">
        <f>IF(座席設定!$Q$34="","",座席設定!$Q$34)</f>
        <v/>
      </c>
      <c r="R15" s="25" t="str">
        <f>IF($Q$15="","",VLOOKUP($Q$15,名簿・クラス設定!$A$1:$D$43,3,0))</f>
        <v/>
      </c>
    </row>
    <row r="16" spans="2:18" ht="30" customHeight="1" x14ac:dyDescent="0.2">
      <c r="B16" s="89"/>
      <c r="C16" s="27" t="str">
        <f>IF($B$15="","",VLOOKUP($B$15,名簿・クラス設定!$A$1:$D$43,2,0))</f>
        <v/>
      </c>
      <c r="E16" s="89"/>
      <c r="F16" s="27" t="str">
        <f>IF($E$15="","",VLOOKUP($E$15,名簿・クラス設定!$A$1:$D$43,2,0))</f>
        <v/>
      </c>
      <c r="H16" s="89"/>
      <c r="I16" s="27" t="str">
        <f>IF($H$15="","",VLOOKUP($H$15,名簿・クラス設定!$A$1:$D$43,2,0))</f>
        <v/>
      </c>
      <c r="K16" s="89"/>
      <c r="L16" s="27" t="str">
        <f>IF($K$15="","",VLOOKUP($K$15,名簿・クラス設定!$A$1:$D$43,2,0))</f>
        <v/>
      </c>
      <c r="N16" s="89"/>
      <c r="O16" s="27" t="str">
        <f>IF($N$15="","",VLOOKUP($N$15,名簿・クラス設定!$A$1:$D$43,2,0))</f>
        <v/>
      </c>
      <c r="Q16" s="89"/>
      <c r="R16" s="27" t="str">
        <f>IF($Q$15="","",VLOOKUP($Q$15,名簿・クラス設定!$A$1:$D$43,2,0))</f>
        <v/>
      </c>
    </row>
    <row r="17" spans="2:18" x14ac:dyDescent="0.2">
      <c r="E17" s="24"/>
      <c r="H17" s="24"/>
      <c r="K17" s="24"/>
      <c r="N17" s="24"/>
      <c r="Q17" s="24"/>
    </row>
    <row r="18" spans="2:18" ht="14.25" customHeight="1" x14ac:dyDescent="0.2">
      <c r="B18" s="88" t="str">
        <f>IF(座席設定!$G$36="","",座席設定!$G$36)</f>
        <v/>
      </c>
      <c r="C18" s="25" t="str">
        <f>IF($B$18="","",VLOOKUP($B$18,名簿・クラス設定!$A$1:$D$43,3,0))</f>
        <v/>
      </c>
      <c r="E18" s="88" t="str">
        <f>IF(座席設定!$I$36="","",座席設定!$I$36)</f>
        <v/>
      </c>
      <c r="F18" s="25" t="str">
        <f>IF($E$18="","",VLOOKUP($E$18,名簿・クラス設定!$A$1:$D$43,3,0))</f>
        <v/>
      </c>
      <c r="H18" s="88" t="str">
        <f>IF(座席設定!$K$36="","",座席設定!$K$36)</f>
        <v/>
      </c>
      <c r="I18" s="25" t="str">
        <f>IF($H$18="","",VLOOKUP($H$18,名簿・クラス設定!$A$1:$D$43,3,0))</f>
        <v/>
      </c>
      <c r="K18" s="88" t="str">
        <f>IF(座席設定!$M$36="","",座席設定!$M$36)</f>
        <v/>
      </c>
      <c r="L18" s="25" t="str">
        <f>IF($K$18="","",VLOOKUP($K$18,名簿・クラス設定!$A$1:$D$43,3,0))</f>
        <v/>
      </c>
      <c r="N18" s="88" t="str">
        <f>IF(座席設定!$O$36="","",座席設定!$O$36)</f>
        <v/>
      </c>
      <c r="O18" s="25" t="str">
        <f>IF($N$18="","",VLOOKUP($N$18,名簿・クラス設定!$A$1:$D$43,3,0))</f>
        <v/>
      </c>
      <c r="Q18" s="88" t="str">
        <f>IF(座席設定!$Q$36="","",座席設定!$Q$36)</f>
        <v/>
      </c>
      <c r="R18" s="25" t="str">
        <f>IF($Q$18="","",VLOOKUP($Q$18,名簿・クラス設定!$A$1:$D$43,3,0))</f>
        <v/>
      </c>
    </row>
    <row r="19" spans="2:18" ht="30" customHeight="1" x14ac:dyDescent="0.2">
      <c r="B19" s="89"/>
      <c r="C19" s="27" t="str">
        <f>IF($B$18="","",VLOOKUP($B$18,名簿・クラス設定!$A$1:$D$43,2,0))</f>
        <v/>
      </c>
      <c r="E19" s="89"/>
      <c r="F19" s="27" t="str">
        <f>IF($E$18="","",VLOOKUP($E$18,名簿・クラス設定!$A$1:$D$43,2,0))</f>
        <v/>
      </c>
      <c r="H19" s="89"/>
      <c r="I19" s="27" t="str">
        <f>IF($H$18="","",VLOOKUP($H$18,名簿・クラス設定!$A$1:$D$43,2,0))</f>
        <v/>
      </c>
      <c r="K19" s="89"/>
      <c r="L19" s="27" t="str">
        <f>IF($K$18="","",VLOOKUP($K$18,名簿・クラス設定!$A$1:$D$43,2,0))</f>
        <v/>
      </c>
      <c r="N19" s="89"/>
      <c r="O19" s="27" t="str">
        <f>IF($N$18="","",VLOOKUP($N$18,名簿・クラス設定!$A$1:$D$43,2,0))</f>
        <v/>
      </c>
      <c r="Q19" s="89"/>
      <c r="R19" s="27" t="str">
        <f>IF($Q$18="","",VLOOKUP($Q$18,名簿・クラス設定!$A$1:$D$43,2,0))</f>
        <v/>
      </c>
    </row>
    <row r="20" spans="2:18" x14ac:dyDescent="0.2">
      <c r="E20" s="24"/>
      <c r="H20" s="24"/>
      <c r="K20" s="24"/>
      <c r="N20" s="24"/>
      <c r="Q20" s="24"/>
    </row>
    <row r="21" spans="2:18" ht="14.25" customHeight="1" x14ac:dyDescent="0.2">
      <c r="B21" s="88" t="str">
        <f>IF(座席設定!$G$38="","",座席設定!$G$38)</f>
        <v/>
      </c>
      <c r="C21" s="25" t="str">
        <f>IF($B$21="","",VLOOKUP($B$21,名簿・クラス設定!$A$1:$D$43,3,0))</f>
        <v/>
      </c>
      <c r="E21" s="88" t="str">
        <f>IF(座席設定!$I$38="","",座席設定!$I$38)</f>
        <v/>
      </c>
      <c r="F21" s="25" t="str">
        <f>IF($E$21="","",VLOOKUP($E$21,名簿・クラス設定!$A$1:$D$43,3,0))</f>
        <v/>
      </c>
      <c r="H21" s="88" t="str">
        <f>IF(座席設定!$K$38="","",座席設定!$K$38)</f>
        <v/>
      </c>
      <c r="I21" s="25" t="str">
        <f>IF($H$21="","",VLOOKUP($H$21,名簿・クラス設定!$A$1:$D$43,3,0))</f>
        <v/>
      </c>
      <c r="K21" s="88" t="str">
        <f>IF(座席設定!$M$38="","",座席設定!$M$38)</f>
        <v/>
      </c>
      <c r="L21" s="25" t="str">
        <f>IF($K$21="","",VLOOKUP($K$21,名簿・クラス設定!$A$1:$D$43,3,0))</f>
        <v/>
      </c>
      <c r="N21" s="88" t="str">
        <f>IF(座席設定!$O$38="","",座席設定!$O$38)</f>
        <v/>
      </c>
      <c r="O21" s="25" t="str">
        <f>IF($N$21="","",VLOOKUP($N$21,名簿・クラス設定!$A$1:$D$43,3,0))</f>
        <v/>
      </c>
      <c r="Q21" s="88" t="str">
        <f>IF(座席設定!$Q$38="","",座席設定!$Q$38)</f>
        <v/>
      </c>
      <c r="R21" s="25" t="str">
        <f>IF($Q$21="","",VLOOKUP($Q$21,名簿・クラス設定!$A$1:$D$43,3,0))</f>
        <v/>
      </c>
    </row>
    <row r="22" spans="2:18" ht="30" customHeight="1" x14ac:dyDescent="0.2">
      <c r="B22" s="89"/>
      <c r="C22" s="27" t="str">
        <f>IF($B$21="","",VLOOKUP($B$21,名簿・クラス設定!$A$1:$D$43,2,0))</f>
        <v/>
      </c>
      <c r="E22" s="89"/>
      <c r="F22" s="27" t="str">
        <f>IF($E$21="","",VLOOKUP($E$21,名簿・クラス設定!$A$1:$D$43,2,0))</f>
        <v/>
      </c>
      <c r="H22" s="89"/>
      <c r="I22" s="27" t="str">
        <f>IF($H$21="","",VLOOKUP($H$21,名簿・クラス設定!$A$1:$D$43,2,0))</f>
        <v/>
      </c>
      <c r="K22" s="89"/>
      <c r="L22" s="27" t="str">
        <f>IF($K$21="","",VLOOKUP($K$21,名簿・クラス設定!$A$1:$D$43,2,0))</f>
        <v/>
      </c>
      <c r="N22" s="89"/>
      <c r="O22" s="27" t="str">
        <f>IF($N$21="","",VLOOKUP($N$21,名簿・クラス設定!$A$1:$D$43,2,0))</f>
        <v/>
      </c>
      <c r="Q22" s="89"/>
      <c r="R22" s="27" t="str">
        <f>IF($Q$21="","",VLOOKUP($Q$21,名簿・クラス設定!$A$1:$D$43,2,0))</f>
        <v/>
      </c>
    </row>
    <row r="23" spans="2:18" ht="15" customHeight="1" x14ac:dyDescent="0.2"/>
    <row r="24" spans="2:18" ht="36" customHeight="1" x14ac:dyDescent="0.2">
      <c r="H24" s="85" t="s">
        <v>111</v>
      </c>
      <c r="I24" s="86"/>
      <c r="J24" s="86"/>
      <c r="K24" s="86"/>
      <c r="L24" s="87"/>
    </row>
  </sheetData>
  <mergeCells count="44">
    <mergeCell ref="B1:E1"/>
    <mergeCell ref="H24:L24"/>
    <mergeCell ref="B3:B4"/>
    <mergeCell ref="E3:E4"/>
    <mergeCell ref="H3:H4"/>
    <mergeCell ref="K3:K4"/>
    <mergeCell ref="Q9:Q10"/>
    <mergeCell ref="N3:N4"/>
    <mergeCell ref="Q3:Q4"/>
    <mergeCell ref="B6:B7"/>
    <mergeCell ref="E6:E7"/>
    <mergeCell ref="H6:H7"/>
    <mergeCell ref="K6:K7"/>
    <mergeCell ref="N6:N7"/>
    <mergeCell ref="Q6:Q7"/>
    <mergeCell ref="B9:B10"/>
    <mergeCell ref="E9:E10"/>
    <mergeCell ref="H9:H10"/>
    <mergeCell ref="K9:K10"/>
    <mergeCell ref="N9:N10"/>
    <mergeCell ref="Q15:Q16"/>
    <mergeCell ref="B12:B13"/>
    <mergeCell ref="E12:E13"/>
    <mergeCell ref="H12:H13"/>
    <mergeCell ref="K12:K13"/>
    <mergeCell ref="N12:N13"/>
    <mergeCell ref="Q12:Q13"/>
    <mergeCell ref="B15:B16"/>
    <mergeCell ref="E15:E16"/>
    <mergeCell ref="H15:H16"/>
    <mergeCell ref="K15:K16"/>
    <mergeCell ref="N15:N16"/>
    <mergeCell ref="Q21:Q22"/>
    <mergeCell ref="B18:B19"/>
    <mergeCell ref="E18:E19"/>
    <mergeCell ref="H18:H19"/>
    <mergeCell ref="K18:K19"/>
    <mergeCell ref="N18:N19"/>
    <mergeCell ref="Q18:Q19"/>
    <mergeCell ref="B21:B22"/>
    <mergeCell ref="E21:E22"/>
    <mergeCell ref="H21:H22"/>
    <mergeCell ref="K21:K22"/>
    <mergeCell ref="N21:N22"/>
  </mergeCells>
  <phoneticPr fontId="2"/>
  <pageMargins left="0.70866141732283472" right="0.70866141732283472" top="0.94488188976377963" bottom="0.94488188976377963" header="0.31496062992125984" footer="0.31496062992125984"/>
  <pageSetup paperSize="9" orientation="landscape" horizontalDpi="0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69" id="{148BBD3E-9126-42BC-88D6-A13859F122CE}">
            <xm:f>VLOOKUP($B$3,名簿・クラス設定!$A$2:$D$43,4,0)="女"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170" id="{279B3F27-7B1B-4A15-8214-29E599389320}">
            <xm:f>VLOOKUP($B$3,名簿・クラス設定!$A$2:$D$43,4,0)="男"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B3:B4</xm:sqref>
        </x14:conditionalFormatting>
        <x14:conditionalFormatting xmlns:xm="http://schemas.microsoft.com/office/excel/2006/main">
          <x14:cfRule type="expression" priority="171" id="{CA511920-9655-41FA-B83B-CC0E8566B7AC}">
            <xm:f>VLOOKUP($B$6,名簿・クラス設定!$A$2:$D$43,4,0)="女"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172" id="{24E4717C-7438-42F0-BD6E-7271BEBF5EB8}">
            <xm:f>VLOOKUP($B$6,名簿・クラス設定!$A$2:$D$43,4,0)="男"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B6:B7</xm:sqref>
        </x14:conditionalFormatting>
        <x14:conditionalFormatting xmlns:xm="http://schemas.microsoft.com/office/excel/2006/main">
          <x14:cfRule type="expression" priority="175" id="{ED113881-FA59-40BB-889F-FB4CD04D0755}">
            <xm:f>VLOOKUP($B$9,名簿・クラス設定!$A$2:$D$43,4,0)="女"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176" id="{FB673397-EE8A-4AC9-9632-4DD1D30B7F49}">
            <xm:f>VLOOKUP($B$9,名簿・クラス設定!$A$2:$D$43,4,0)="男"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B9:B10</xm:sqref>
        </x14:conditionalFormatting>
        <x14:conditionalFormatting xmlns:xm="http://schemas.microsoft.com/office/excel/2006/main">
          <x14:cfRule type="expression" priority="177" id="{E1968CBE-D3B8-4B0F-ACE5-ACAF3390DD30}">
            <xm:f>VLOOKUP($B$12,名簿・クラス設定!$A$2:$D$43,4,0)="女"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178" id="{30599933-7BEC-4E9D-A67B-4D777BA41BE9}">
            <xm:f>VLOOKUP($B$12,名簿・クラス設定!$A$2:$D$43,4,0)="男"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B12:B13</xm:sqref>
        </x14:conditionalFormatting>
        <x14:conditionalFormatting xmlns:xm="http://schemas.microsoft.com/office/excel/2006/main">
          <x14:cfRule type="expression" priority="179" id="{82482EFF-D785-41D0-A5CC-8A293ECB90B2}">
            <xm:f>VLOOKUP($B$15,名簿・クラス設定!$A$2:$D$43,4,0)="女"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180" id="{2E0D89D7-46A9-46FE-A6E5-0E286EBE08FE}">
            <xm:f>VLOOKUP($B$15,名簿・クラス設定!$A$2:$D$43,4,0)="男"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B15:B16</xm:sqref>
        </x14:conditionalFormatting>
        <x14:conditionalFormatting xmlns:xm="http://schemas.microsoft.com/office/excel/2006/main">
          <x14:cfRule type="expression" priority="181" id="{5C760CF9-75AD-473F-966E-EDB46F3F1D73}">
            <xm:f>VLOOKUP($B$18,名簿・クラス設定!$A$2:$D$43,4,0)="女"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182" id="{019913B7-B9E9-4898-8C76-EFA6800F5BA7}">
            <xm:f>VLOOKUP($B$18,名簿・クラス設定!$A$2:$D$43,4,0)="男"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B18:B19</xm:sqref>
        </x14:conditionalFormatting>
        <x14:conditionalFormatting xmlns:xm="http://schemas.microsoft.com/office/excel/2006/main">
          <x14:cfRule type="expression" priority="173" id="{753315CD-0AA7-447A-A57C-35ACA0A689D5}">
            <xm:f>VLOOKUP($B$21,名簿・クラス設定!$A$2:$D$43,4,0)="女"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174" id="{8A543159-5496-4235-9F96-F88BB36196C1}">
            <xm:f>VLOOKUP($B$21,名簿・クラス設定!$A$2:$D$43,4,0)="男"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B21:B22</xm:sqref>
        </x14:conditionalFormatting>
        <x14:conditionalFormatting xmlns:xm="http://schemas.microsoft.com/office/excel/2006/main">
          <x14:cfRule type="expression" priority="183" id="{8EDDA090-E112-4962-9BCE-120274893A2B}">
            <xm:f>VLOOKUP($E$3,名簿・クラス設定!$A$2:$D$43,4,0)="女"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184" id="{A889B988-4C05-464B-BB0D-4FA944F826FF}">
            <xm:f>VLOOKUP($E$3,名簿・クラス設定!$A$2:$D$43,4,0)="男"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E3:E4</xm:sqref>
        </x14:conditionalFormatting>
        <x14:conditionalFormatting xmlns:xm="http://schemas.microsoft.com/office/excel/2006/main">
          <x14:cfRule type="expression" priority="185" id="{80AEC080-D63C-44CF-8FAC-C4933E79A68D}">
            <xm:f>VLOOKUP($E$6,名簿・クラス設定!$A$2:$D$43,4,0)="女"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186" id="{7DD0638C-4187-47AF-AFE0-3A166DA383C0}">
            <xm:f>VLOOKUP($E$6,名簿・クラス設定!$A$2:$D$43,4,0)="男"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E6:E7</xm:sqref>
        </x14:conditionalFormatting>
        <x14:conditionalFormatting xmlns:xm="http://schemas.microsoft.com/office/excel/2006/main">
          <x14:cfRule type="expression" priority="189" id="{E11DF465-5E60-4FCB-A1B7-813933809293}">
            <xm:f>VLOOKUP($E$9,名簿・クラス設定!$A$2:$D$43,4,0)="女"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190" id="{880197C6-6C39-4927-976D-E370506D5164}">
            <xm:f>VLOOKUP($E$9,名簿・クラス設定!$A$2:$D$43,4,0)="男"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E9:E10</xm:sqref>
        </x14:conditionalFormatting>
        <x14:conditionalFormatting xmlns:xm="http://schemas.microsoft.com/office/excel/2006/main">
          <x14:cfRule type="expression" priority="191" id="{3E655F58-8094-4281-93DA-88954E9487A5}">
            <xm:f>VLOOKUP($E$12,名簿・クラス設定!$A$2:$D$43,4,0)="女"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192" id="{7F44C4B4-B6D2-4309-A9A8-3F0DE10AB1BC}">
            <xm:f>VLOOKUP($E$12,名簿・クラス設定!$A$2:$D$43,4,0)="男"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E12:E13</xm:sqref>
        </x14:conditionalFormatting>
        <x14:conditionalFormatting xmlns:xm="http://schemas.microsoft.com/office/excel/2006/main">
          <x14:cfRule type="expression" priority="193" id="{64395877-B285-4D2C-ADB6-5552251C8F07}">
            <xm:f>VLOOKUP($E$15,名簿・クラス設定!$A$2:$D$43,4,0)="女"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194" id="{B1E484EC-4F25-4642-A965-DF23ACECE784}">
            <xm:f>VLOOKUP($E$15,名簿・クラス設定!$A$2:$D$43,4,0)="男"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E15:E16</xm:sqref>
        </x14:conditionalFormatting>
        <x14:conditionalFormatting xmlns:xm="http://schemas.microsoft.com/office/excel/2006/main">
          <x14:cfRule type="expression" priority="195" id="{2112D66D-D08A-48BF-A365-D918105090C6}">
            <xm:f>VLOOKUP($E$18,名簿・クラス設定!$A$2:$D$43,4,0)="女"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196" id="{905CF8DB-2E7F-4C82-A06B-07639DF034BB}">
            <xm:f>VLOOKUP($E$18,名簿・クラス設定!$A$2:$D$43,4,0)="男"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E18:E19</xm:sqref>
        </x14:conditionalFormatting>
        <x14:conditionalFormatting xmlns:xm="http://schemas.microsoft.com/office/excel/2006/main">
          <x14:cfRule type="expression" priority="187" id="{39253E1B-6D47-4A2C-87AA-1CC07C0F991C}">
            <xm:f>VLOOKUP($E$21,名簿・クラス設定!$A$2:$D$43,4,0)="女"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188" id="{14DE0FC9-73CA-4D96-98E9-8B3D4D2EC5E1}">
            <xm:f>VLOOKUP($E$21,名簿・クラス設定!$A$2:$D$43,4,0)="男"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E21:E22</xm:sqref>
        </x14:conditionalFormatting>
        <x14:conditionalFormatting xmlns:xm="http://schemas.microsoft.com/office/excel/2006/main">
          <x14:cfRule type="expression" priority="197" id="{991AE7A4-7341-44C4-926E-D995A134410F}">
            <xm:f>VLOOKUP($H$3,名簿・クラス設定!$A$2:$D$43,4,0)="女"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198" id="{35389C4F-AF6B-4CC8-837F-93B6CD538775}">
            <xm:f>VLOOKUP($H$3,名簿・クラス設定!$A$2:$D$43,4,0)="男"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H3:H4</xm:sqref>
        </x14:conditionalFormatting>
        <x14:conditionalFormatting xmlns:xm="http://schemas.microsoft.com/office/excel/2006/main">
          <x14:cfRule type="expression" priority="199" id="{B04D6FB8-4E10-4756-88D0-6C70E94AE19F}">
            <xm:f>VLOOKUP($H$6,名簿・クラス設定!$A$2:$D$43,4,0)="女"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200" id="{827B9BD0-DDD2-4E71-A61F-9912E0900620}">
            <xm:f>VLOOKUP($H$6,名簿・クラス設定!$A$2:$D$43,4,0)="男"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H6:H7</xm:sqref>
        </x14:conditionalFormatting>
        <x14:conditionalFormatting xmlns:xm="http://schemas.microsoft.com/office/excel/2006/main">
          <x14:cfRule type="expression" priority="203" id="{4B674216-221A-4812-ADF1-295BF14829D4}">
            <xm:f>VLOOKUP($H$9,名簿・クラス設定!$A$2:$D$43,4,0)="女"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204" id="{16F75460-7942-4252-B738-E572DA0A613F}">
            <xm:f>VLOOKUP($H$9,名簿・クラス設定!$A$2:$D$43,4,0)="男"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H9:H10</xm:sqref>
        </x14:conditionalFormatting>
        <x14:conditionalFormatting xmlns:xm="http://schemas.microsoft.com/office/excel/2006/main">
          <x14:cfRule type="expression" priority="205" id="{D467504A-4B37-4863-908F-89DD7032660E}">
            <xm:f>VLOOKUP($H$12,名簿・クラス設定!$A$2:$D$43,4,0)="女"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206" id="{81351DB0-26DF-4E5A-A49E-FFCA268162EE}">
            <xm:f>VLOOKUP($H$12,名簿・クラス設定!$A$2:$D$43,4,0)="男"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H12:H13</xm:sqref>
        </x14:conditionalFormatting>
        <x14:conditionalFormatting xmlns:xm="http://schemas.microsoft.com/office/excel/2006/main">
          <x14:cfRule type="expression" priority="207" id="{44118BC4-EDFC-4450-A55C-189761A8321F}">
            <xm:f>VLOOKUP($H$15,名簿・クラス設定!$A$2:$D$43,4,0)="女"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208" id="{1FFDC310-5E3D-4158-9B35-A934B9FF04A9}">
            <xm:f>VLOOKUP($H$15,名簿・クラス設定!$A$2:$D$43,4,0)="男"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H15:H16</xm:sqref>
        </x14:conditionalFormatting>
        <x14:conditionalFormatting xmlns:xm="http://schemas.microsoft.com/office/excel/2006/main">
          <x14:cfRule type="expression" priority="209" id="{514244B2-20A0-42D8-A100-2CF3A9BC118C}">
            <xm:f>VLOOKUP($H$18,名簿・クラス設定!$A$2:$D$43,4,0)="女"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210" id="{FBF65F5B-D6CE-4436-A8BC-7C0F3B4618C8}">
            <xm:f>VLOOKUP($H$18,名簿・クラス設定!$A$2:$D$43,4,0)="男"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H18:H19</xm:sqref>
        </x14:conditionalFormatting>
        <x14:conditionalFormatting xmlns:xm="http://schemas.microsoft.com/office/excel/2006/main">
          <x14:cfRule type="expression" priority="201" id="{7FCBB231-6826-4175-A1B8-D30F54C15658}">
            <xm:f>VLOOKUP($H$21,名簿・クラス設定!$A$2:$D$43,4,0)="女"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202" id="{DB50169A-43B0-4AC8-93FA-0EBE331AEB3F}">
            <xm:f>VLOOKUP($H$21,名簿・クラス設定!$A$2:$D$43,4,0)="男"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H21:H22</xm:sqref>
        </x14:conditionalFormatting>
        <x14:conditionalFormatting xmlns:xm="http://schemas.microsoft.com/office/excel/2006/main">
          <x14:cfRule type="expression" priority="211" id="{5B4D178F-3517-4AAC-A946-4B49D2544A16}">
            <xm:f>VLOOKUP($K$3,名簿・クラス設定!$A$2:$D$43,4,0)="女"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212" id="{0EA67DD5-795B-4502-94CC-40E523EDB389}">
            <xm:f>VLOOKUP($K$3,名簿・クラス設定!$A$2:$D$43,4,0)="男"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K3:K4</xm:sqref>
        </x14:conditionalFormatting>
        <x14:conditionalFormatting xmlns:xm="http://schemas.microsoft.com/office/excel/2006/main">
          <x14:cfRule type="expression" priority="213" id="{C668DC73-8374-413A-989C-B56EBFEFE300}">
            <xm:f>VLOOKUP($K$6,名簿・クラス設定!$A$2:$D$43,4,0)="女"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214" id="{432A5840-876F-426E-B4C5-F15C02679D6D}">
            <xm:f>VLOOKUP($K$6,名簿・クラス設定!$A$2:$D$43,4,0)="男"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K6:K7</xm:sqref>
        </x14:conditionalFormatting>
        <x14:conditionalFormatting xmlns:xm="http://schemas.microsoft.com/office/excel/2006/main">
          <x14:cfRule type="expression" priority="217" id="{046020D9-0D98-4DC1-826E-E60EAB71B560}">
            <xm:f>VLOOKUP($K$9,名簿・クラス設定!$A$2:$D$43,4,0)="女"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218" id="{604AD3FC-E657-4E04-8EF5-1FFC87F4EB75}">
            <xm:f>VLOOKUP($K$9,名簿・クラス設定!$A$2:$D$43,4,0)="男"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K9:K10</xm:sqref>
        </x14:conditionalFormatting>
        <x14:conditionalFormatting xmlns:xm="http://schemas.microsoft.com/office/excel/2006/main">
          <x14:cfRule type="expression" priority="219" id="{5689452C-5F55-4089-A9CB-530595E4BC50}">
            <xm:f>VLOOKUP($K$12,名簿・クラス設定!$A$2:$D$43,4,0)="女"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220" id="{8FC837CC-7688-418C-94A7-AE3B6035E1F0}">
            <xm:f>VLOOKUP($K$12,名簿・クラス設定!$A$2:$D$43,4,0)="男"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K12:K13</xm:sqref>
        </x14:conditionalFormatting>
        <x14:conditionalFormatting xmlns:xm="http://schemas.microsoft.com/office/excel/2006/main">
          <x14:cfRule type="expression" priority="221" id="{BA7F5529-CDCA-44FF-A285-3C2E41DE30E1}">
            <xm:f>VLOOKUP($K$15,名簿・クラス設定!$A$2:$D$43,4,0)="女"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222" id="{03220F0B-FFAA-4181-97CC-9BE4A154F081}">
            <xm:f>VLOOKUP($K$15,名簿・クラス設定!$A$2:$D$43,4,0)="男"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K15:K16</xm:sqref>
        </x14:conditionalFormatting>
        <x14:conditionalFormatting xmlns:xm="http://schemas.microsoft.com/office/excel/2006/main">
          <x14:cfRule type="expression" priority="223" id="{BCEA544F-60A7-48C8-AF65-F14A05467718}">
            <xm:f>VLOOKUP($K$18,名簿・クラス設定!$A$2:$D$43,4,0)="女"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224" id="{FCCF4337-FDCA-4DB7-BBD1-07CEF2B47B13}">
            <xm:f>VLOOKUP($K$18,名簿・クラス設定!$A$2:$D$43,4,0)="男"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K18:K19</xm:sqref>
        </x14:conditionalFormatting>
        <x14:conditionalFormatting xmlns:xm="http://schemas.microsoft.com/office/excel/2006/main">
          <x14:cfRule type="expression" priority="215" id="{92E5CA02-8331-4866-89D0-31755C307C33}">
            <xm:f>VLOOKUP($K$21,名簿・クラス設定!$A$2:$D$43,4,0)="女"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216" id="{86AFD89F-4426-459C-8DDD-874477E7D447}">
            <xm:f>VLOOKUP($K$21,名簿・クラス設定!$A$2:$D$43,4,0)="男"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K21:K22</xm:sqref>
        </x14:conditionalFormatting>
        <x14:conditionalFormatting xmlns:xm="http://schemas.microsoft.com/office/excel/2006/main">
          <x14:cfRule type="expression" priority="225" id="{CDEA89A6-E49F-48C3-A0B4-31CA3BCA8EF1}">
            <xm:f>VLOOKUP($N$3,名簿・クラス設定!$A$2:$D$43,4,0)="女"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226" id="{F01506C0-8875-492D-B420-041229C3C48E}">
            <xm:f>VLOOKUP($N$3,名簿・クラス設定!$A$2:$D$43,4,0)="男"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N3:N4</xm:sqref>
        </x14:conditionalFormatting>
        <x14:conditionalFormatting xmlns:xm="http://schemas.microsoft.com/office/excel/2006/main">
          <x14:cfRule type="expression" priority="227" id="{5E25AF55-3984-41D4-9475-E41DA0EB84EF}">
            <xm:f>VLOOKUP($N$6,名簿・クラス設定!$A$2:$D$43,4,0)="女"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228" id="{61CDFCED-1117-4204-8EC5-E53B18CA77A6}">
            <xm:f>VLOOKUP($N$6,名簿・クラス設定!$A$2:$D$43,4,0)="男"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N6:N7</xm:sqref>
        </x14:conditionalFormatting>
        <x14:conditionalFormatting xmlns:xm="http://schemas.microsoft.com/office/excel/2006/main">
          <x14:cfRule type="expression" priority="231" id="{BB0E99B0-6E60-41FE-823C-03B111976560}">
            <xm:f>VLOOKUP($N$9,名簿・クラス設定!$A$2:$D$43,4,0)="女"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232" id="{B40F8F84-EAC1-4742-9E80-A30578646114}">
            <xm:f>VLOOKUP($N$9,名簿・クラス設定!$A$2:$D$43,4,0)="男"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N9:N10</xm:sqref>
        </x14:conditionalFormatting>
        <x14:conditionalFormatting xmlns:xm="http://schemas.microsoft.com/office/excel/2006/main">
          <x14:cfRule type="expression" priority="233" id="{33412A6F-4595-474C-B4BA-AC3C17933A3D}">
            <xm:f>VLOOKUP($N$12,名簿・クラス設定!$A$2:$D$43,4,0)="女"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234" id="{03045D83-5F28-469A-A9F2-FB26344EEADE}">
            <xm:f>VLOOKUP($N$12,名簿・クラス設定!$A$2:$D$43,4,0)="男"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N12:N13</xm:sqref>
        </x14:conditionalFormatting>
        <x14:conditionalFormatting xmlns:xm="http://schemas.microsoft.com/office/excel/2006/main">
          <x14:cfRule type="expression" priority="235" id="{F1B8798C-AACD-4B7A-B5CE-A6BF4246677D}">
            <xm:f>VLOOKUP($N$15,名簿・クラス設定!$A$2:$D$43,4,0)="女"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236" id="{02D0280E-55E8-4F2D-82D4-C97DEAD0237F}">
            <xm:f>VLOOKUP($N$15,名簿・クラス設定!$A$2:$D$43,4,0)="男"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N15:N16</xm:sqref>
        </x14:conditionalFormatting>
        <x14:conditionalFormatting xmlns:xm="http://schemas.microsoft.com/office/excel/2006/main">
          <x14:cfRule type="expression" priority="237" id="{B31DFE9C-ACCF-4761-AC11-1FBFCBF24EF3}">
            <xm:f>VLOOKUP($N$18,名簿・クラス設定!$A$2:$D$43,4,0)="女"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238" id="{76D2C0BE-4D65-499C-821D-8B46265CC480}">
            <xm:f>VLOOKUP($N$18,名簿・クラス設定!$A$2:$D$43,4,0)="男"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N18:N19</xm:sqref>
        </x14:conditionalFormatting>
        <x14:conditionalFormatting xmlns:xm="http://schemas.microsoft.com/office/excel/2006/main">
          <x14:cfRule type="expression" priority="229" id="{406C81EA-FAF3-4894-B770-41A899E45E5A}">
            <xm:f>VLOOKUP($N$21,名簿・クラス設定!$A$2:$D$43,4,0)="女"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230" id="{5C034DF9-2317-45A2-B060-76D7F5326B8E}">
            <xm:f>VLOOKUP($N$21,名簿・クラス設定!$A$2:$D$43,4,0)="男"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N21:N22</xm:sqref>
        </x14:conditionalFormatting>
        <x14:conditionalFormatting xmlns:xm="http://schemas.microsoft.com/office/excel/2006/main">
          <x14:cfRule type="expression" priority="239" id="{6F0AB415-C6AE-4483-B4E7-CF31C08A5CA7}">
            <xm:f>VLOOKUP($Q$3,名簿・クラス設定!$A$2:$D$43,4,0)="女"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240" id="{A82DE2DA-81B5-465A-B304-7B39B8688032}">
            <xm:f>VLOOKUP($Q$3,名簿・クラス設定!$A$2:$D$43,4,0)="男"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Q3:Q4</xm:sqref>
        </x14:conditionalFormatting>
        <x14:conditionalFormatting xmlns:xm="http://schemas.microsoft.com/office/excel/2006/main">
          <x14:cfRule type="expression" priority="241" id="{614D59DE-76B3-4EC8-9DC3-41BC45F67508}">
            <xm:f>VLOOKUP($Q$6,名簿・クラス設定!$A$2:$D$43,4,0)="女"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242" id="{6D31A13D-0269-4766-8E9B-4290CF0B17EA}">
            <xm:f>VLOOKUP($Q$6,名簿・クラス設定!$A$2:$D$43,4,0)="男"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Q6:Q7</xm:sqref>
        </x14:conditionalFormatting>
        <x14:conditionalFormatting xmlns:xm="http://schemas.microsoft.com/office/excel/2006/main">
          <x14:cfRule type="expression" priority="245" id="{EAED4AFF-142C-40FF-A976-10C1A99AE8BD}">
            <xm:f>VLOOKUP($Q$9,名簿・クラス設定!$A$2:$D$43,4,0)="女"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246" id="{03911502-C94D-4529-AE14-795E12CF8CB6}">
            <xm:f>VLOOKUP($Q$9,名簿・クラス設定!$A$2:$D$43,4,0)="男"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Q9:Q10</xm:sqref>
        </x14:conditionalFormatting>
        <x14:conditionalFormatting xmlns:xm="http://schemas.microsoft.com/office/excel/2006/main">
          <x14:cfRule type="expression" priority="247" id="{66B002FE-9BEF-4C18-9D62-561D37227431}">
            <xm:f>VLOOKUP($Q$12,名簿・クラス設定!$A$2:$D$43,4,0)="女"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248" id="{EAFAE230-D6F4-4E7A-8475-905B502D0BCC}">
            <xm:f>VLOOKUP($Q$12,名簿・クラス設定!$A$2:$D$43,4,0)="男"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Q12:Q13</xm:sqref>
        </x14:conditionalFormatting>
        <x14:conditionalFormatting xmlns:xm="http://schemas.microsoft.com/office/excel/2006/main">
          <x14:cfRule type="expression" priority="249" id="{B9418D36-5884-46BF-A1E8-E4EFB83D3197}">
            <xm:f>VLOOKUP($Q$15,名簿・クラス設定!$A$2:$D$43,4,0)="女"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250" id="{7F632266-2FDD-4964-8124-4C6A8EF60118}">
            <xm:f>VLOOKUP($Q$15,名簿・クラス設定!$A$2:$D$43,4,0)="男"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Q15:Q16</xm:sqref>
        </x14:conditionalFormatting>
        <x14:conditionalFormatting xmlns:xm="http://schemas.microsoft.com/office/excel/2006/main">
          <x14:cfRule type="expression" priority="251" id="{2412E9E3-E43F-4EB6-A8C1-8D42C7C743A1}">
            <xm:f>VLOOKUP($Q$18,名簿・クラス設定!$A$2:$D$43,4,0)="女"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252" id="{A19D9CF1-8561-45DA-B389-E52B799C7EF9}">
            <xm:f>VLOOKUP($Q$18,名簿・クラス設定!$A$2:$D$43,4,0)="男"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Q18:Q19</xm:sqref>
        </x14:conditionalFormatting>
        <x14:conditionalFormatting xmlns:xm="http://schemas.microsoft.com/office/excel/2006/main">
          <x14:cfRule type="expression" priority="243" id="{5C61399A-6282-43C7-A406-BF95888497EA}">
            <xm:f>VLOOKUP($Q$21,名簿・クラス設定!$A$2:$D$43,4,0)="女"</xm:f>
            <x14:dxf>
              <fill>
                <patternFill>
                  <bgColor rgb="FFFBE5D6"/>
                </patternFill>
              </fill>
            </x14:dxf>
          </x14:cfRule>
          <x14:cfRule type="expression" priority="244" id="{E35E7E2D-4D09-4540-B719-9365E0A8E237}">
            <xm:f>VLOOKUP($Q$21,名簿・クラス設定!$A$2:$D$43,4,0)="男"</xm:f>
            <x14:dxf>
              <fill>
                <patternFill>
                  <bgColor rgb="FFD7E7F5"/>
                </patternFill>
              </fill>
            </x14:dxf>
          </x14:cfRule>
          <xm:sqref>Q21:Q22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AC8B651FE8FAB4980A0CD832FD20183" ma:contentTypeVersion="14" ma:contentTypeDescription="新しいドキュメントを作成します。" ma:contentTypeScope="" ma:versionID="f55c6d87594eb038529a4d193d472864">
  <xsd:schema xmlns:xsd="http://www.w3.org/2001/XMLSchema" xmlns:xs="http://www.w3.org/2001/XMLSchema" xmlns:p="http://schemas.microsoft.com/office/2006/metadata/properties" xmlns:ns2="ceeaadb8-670c-4bbc-bf54-732c07c9b9a6" xmlns:ns3="9240f669-f077-4ccc-9b51-f4d7bb1f72fc" targetNamespace="http://schemas.microsoft.com/office/2006/metadata/properties" ma:root="true" ma:fieldsID="aef3970dc47d36abe38cc0442fbcdf65" ns2:_="" ns3:_="">
    <xsd:import namespace="ceeaadb8-670c-4bbc-bf54-732c07c9b9a6"/>
    <xsd:import namespace="9240f669-f077-4ccc-9b51-f4d7bb1f72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eaadb8-670c-4bbc-bf54-732c07c9b9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6636be5e-3ab2-4972-9ba5-a3fa17e616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40f669-f077-4ccc-9b51-f4d7bb1f72f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ebfa36a7-b595-4603-9458-511d54251f81}" ma:internalName="TaxCatchAll" ma:showField="CatchAllData" ma:web="9240f669-f077-4ccc-9b51-f4d7bb1f72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eeaadb8-670c-4bbc-bf54-732c07c9b9a6">
      <Terms xmlns="http://schemas.microsoft.com/office/infopath/2007/PartnerControls"/>
    </lcf76f155ced4ddcb4097134ff3c332f>
    <TaxCatchAll xmlns="9240f669-f077-4ccc-9b51-f4d7bb1f72fc" xsi:nil="true"/>
  </documentManagement>
</p:properties>
</file>

<file path=customXml/itemProps1.xml><?xml version="1.0" encoding="utf-8"?>
<ds:datastoreItem xmlns:ds="http://schemas.openxmlformats.org/officeDocument/2006/customXml" ds:itemID="{DC54690D-ACA1-4AE1-8BF4-0549AEA1FC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5F4C8C7-F337-419D-955C-F45DD2320B8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eaadb8-670c-4bbc-bf54-732c07c9b9a6"/>
    <ds:schemaRef ds:uri="9240f669-f077-4ccc-9b51-f4d7bb1f72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8B064D2-5FEA-4B05-BCEF-FDB54CCC6876}">
  <ds:schemaRefs>
    <ds:schemaRef ds:uri="http://purl.org/dc/elements/1.1/"/>
    <ds:schemaRef ds:uri="ceeaadb8-670c-4bbc-bf54-732c07c9b9a6"/>
    <ds:schemaRef ds:uri="http://schemas.microsoft.com/office/2006/metadata/properties"/>
    <ds:schemaRef ds:uri="http://purl.org/dc/terms/"/>
    <ds:schemaRef ds:uri="9240f669-f077-4ccc-9b51-f4d7bb1f72fc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★はじめに</vt:lpstr>
      <vt:lpstr>名簿・クラス設定</vt:lpstr>
      <vt:lpstr>座席設定</vt:lpstr>
      <vt:lpstr>座席表_教卓上</vt:lpstr>
      <vt:lpstr>座席表_教卓上（性別あり）</vt:lpstr>
      <vt:lpstr>座席表_教卓下</vt:lpstr>
      <vt:lpstr>座席表_教卓下（性別あり）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2024-06-18T23:25:26Z</dcterms:created>
  <dcterms:modified xsi:type="dcterms:W3CDTF">2025-01-31T14:13:51Z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0x010100DAC8B651FE8FAB4980A0CD832FD20183</vt:lpwstr>
  </property>
</Properties>
</file>